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C308202D-9478-447C-AFC7-6FDA812F2178}"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Southern" sheetId="34" r:id="rId6"/>
    <sheet name="Table_Interlake-Eastern" sheetId="35" r:id="rId7"/>
    <sheet name="Table_PrairieMountain" sheetId="36" r:id="rId8"/>
    <sheet name="Table_Northern" sheetId="37" r:id="rId9"/>
    <sheet name="Table_income_quintiles" sheetId="38" r:id="rId10"/>
    <sheet name="Table_income_quintiles_stats" sheetId="39" r:id="rId11"/>
    <sheet name="Graph Data" sheetId="3" state="hidden" r:id="rId12"/>
    <sheet name="Raw Data" sheetId="1" state="hidden" r:id="rId13"/>
    <sheet name="Raw Inc Data" sheetId="11" state="hidden" r:id="rId14"/>
  </sheets>
  <externalReferences>
    <externalReference r:id="rId15"/>
  </externalReferences>
  <definedNames>
    <definedName name="ambvis_rates_Feb_5_2013hjp" localSheetId="12">'Raw Data'!$B$4:$AL$44</definedName>
    <definedName name="ambvis_rates_Feb_5_2013hjp_1" localSheetId="12">'Raw Data'!$B$4:$AL$44</definedName>
    <definedName name="ambvis_rates_income_Feb_5_2013hjp" localSheetId="13">'Raw Inc Data'!#REF!</definedName>
    <definedName name="cabg_Feb_5_2013hjp" localSheetId="12">'Raw Data'!#REF!</definedName>
    <definedName name="cabg_Feb_5_2013hjp_1" localSheetId="12">'Raw Data'!$B$4:$AL$44</definedName>
    <definedName name="cabg_Feb_5_2013hjp_1_1" localSheetId="12">'Raw Data'!$B$4:$AL$44</definedName>
    <definedName name="cabg_income_Feb_5_2013hjp" localSheetId="13">'Raw Inc Data'!#REF!</definedName>
    <definedName name="cath_Feb_5_2013hjp" localSheetId="12">'Raw Data'!$B$4:$AL$44</definedName>
    <definedName name="cath_Feb_5_2013hjp_1" localSheetId="12">'Raw Data'!$B$4:$AL$44</definedName>
    <definedName name="cath_income_Feb_5_2013hjp" localSheetId="13">'Raw Inc Data'!#REF!</definedName>
    <definedName name="Criteria1">IF((CELL("contents",'[1]district graph data'!E1))="2"," (2)")</definedName>
    <definedName name="dementia_Feb_12_2013hjp" localSheetId="12">'Raw Data'!$B$4:$AL$44</definedName>
    <definedName name="dementia_Feb_12_2013hjp_1" localSheetId="12">'Raw Data'!$B$4:$AL$44</definedName>
    <definedName name="dementia_income_Feb_12_2013hjp" localSheetId="13">'Raw Inc Data'!#REF!</definedName>
    <definedName name="hip_replace_Feb_5_2013hjp" localSheetId="12">'Raw Data'!$B$4:$AL$44</definedName>
    <definedName name="hip_replace_Feb_5_2013hjp_1" localSheetId="12">'Raw Data'!$B$4:$AL$44</definedName>
    <definedName name="hip_replace_income_Feb_5_2013hjp_1" localSheetId="13">'Raw Inc Data'!#REF!</definedName>
    <definedName name="knee_replace_Feb_5_2013hjp" localSheetId="12">'Raw Data'!$B$4:$AL$44</definedName>
    <definedName name="knee_replace_Feb_5_2013hjp_1" localSheetId="12">'Raw Data'!$B$4:$AL$44</definedName>
    <definedName name="knee_replace_income_Feb_5_2013hjp" localSheetId="13">'Raw Inc Data'!#REF!</definedName>
    <definedName name="pci_Feb_5_2013hjp" localSheetId="12">'Raw Data'!$B$4:$AL$44</definedName>
    <definedName name="pci_Feb_5_2013hjp_1" localSheetId="12">'Raw Data'!$B$4:$AL$44</definedName>
    <definedName name="pci_income_Feb_5_2013hjp" localSheetId="13">'Raw Inc Data'!#REF!</definedName>
    <definedName name="_xlnm.Print_Area" localSheetId="9">Table_income_quintiles!$A$1:$J$15</definedName>
    <definedName name="_xlnm.Print_Area" localSheetId="10">Table_income_quintiles_stats!$A$1:$J$13</definedName>
    <definedName name="_xlnm.Print_Area" localSheetId="6">'Table_Interlake-Eastern'!$A$1:$J$12</definedName>
    <definedName name="_xlnm.Print_Area" localSheetId="8">Table_Northern!$A$1:$J$9</definedName>
    <definedName name="_xlnm.Print_Area" localSheetId="7">Table_PrairieMountain!$A$1:$J$9</definedName>
    <definedName name="_xlnm.Print_Area" localSheetId="3">Table_RHAs!$A$1:$J$10</definedName>
    <definedName name="_xlnm.Print_Area" localSheetId="5">Table_Southern!$A$1:$J$9</definedName>
    <definedName name="_xlnm.Print_Area" localSheetId="4">Table_WpgCA!$A$1:$J$20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<sst xmlns="http://schemas.openxmlformats.org/spreadsheetml/2006/main" count="1458" uniqueCount="271">
  <si>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</si>
  <si>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</si>
  <si>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</si>
  <si>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</si>
  <si>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</si>
  <si>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</si>
  <si>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</si>
  <si>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</si>
  <si>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</si>
  <si>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</si>
  <si>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</si>
  <si>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</si>
  <si>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</si>
  <si>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</si>
  <si>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</si>
  <si>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</si>
  <si>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</si>
  <si>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</si>
  <si>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</si>
  <si>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</si>
  <si>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</si>
  <si>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</si>
  <si>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</si>
  <si>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</si>
  <si>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</si>
  <si>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</si>
  <si>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</si>
  <si>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</si>
  <si>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</si>
  <si>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</si>
  <si>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</si>
  <si>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</si>
  <si>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</si>
  <si>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</si>
  <si>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</si>
  <si>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</si>
  <si>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</si>
  <si>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</si>
  <si>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</si>
  <si>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</si>
  <si>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</si>
  <si>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</si>
  <si>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</si>
  <si>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</si>
  <si>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</si>
  <si>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</si>
  <si>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</si>
  <si>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</si>
  <si>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</si>
  <si>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</si>
  <si>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</si>
  <si>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</si>
  <si>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</si>
  <si>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</si>
  <si>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</si>
  <si>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</si>
  <si>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</si>
  <si>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</si>
  <si>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</si>
  <si>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</si>
  <si>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</si>
  <si>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</si>
  <si>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</si>
  <si>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</si>
  <si>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</si>
  <si>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</si>
  <si>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</si>
  <si>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</si>
  <si>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</si>
  <si>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</si>
  <si>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</si>
  <si>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</si>
  <si>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</si>
  <si>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</si>
  <si>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</si>
  <si>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</si>
  <si>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</si>
  <si>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</si>
  <si>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</si>
  <si>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</si>
  <si>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</si>
  <si>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</si>
  <si>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</si>
  <si>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</si>
  <si>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</si>
  <si>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</si>
  <si>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</si>
  <si>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</si>
  <si>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</si>
  <si>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</si>
  <si>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</si>
  <si>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</si>
  <si>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</si>
  <si>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</si>
  <si>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</si>
  <si>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</si>
  <si>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</si>
  <si>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</si>
  <si>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</si>
  <si>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</si>
  <si>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</si>
  <si>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</si>
  <si>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(1,2)</t>
  </si>
  <si>
    <t>WE3 PMH South Zone</t>
  </si>
  <si>
    <t>WE2 PMH Brandon Zone</t>
  </si>
  <si>
    <t>WE1 PMH North Zone</t>
  </si>
  <si>
    <t>SO4 Southern East Zone</t>
  </si>
  <si>
    <t>SO2 Southern Mid Zone</t>
  </si>
  <si>
    <t>SO3 Southern West Zone</t>
  </si>
  <si>
    <t>SO1 Southern North Zone</t>
  </si>
  <si>
    <t>2012/13</t>
  </si>
  <si>
    <t>2017/18</t>
  </si>
  <si>
    <t>2022/23</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</si>
  <si>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</si>
  <si>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</si>
  <si>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</si>
  <si>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</si>
  <si>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</si>
  <si>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</si>
  <si>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</si>
  <si>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</si>
  <si>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</si>
  <si>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</si>
  <si>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</si>
  <si>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</si>
  <si>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</si>
  <si>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</si>
  <si>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</si>
  <si>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</si>
  <si>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</si>
  <si>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</si>
  <si>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</si>
  <si>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</si>
  <si>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</si>
  <si>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(1,2,3)</t>
  </si>
  <si>
    <t>Zones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</si>
  <si>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</si>
  <si>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</si>
  <si>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</si>
  <si>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</si>
  <si>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</si>
  <si>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</si>
  <si>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</si>
  <si>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</si>
  <si>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</si>
  <si>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</si>
  <si>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</si>
  <si>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</si>
  <si>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</si>
  <si>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</si>
  <si>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</si>
  <si>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</si>
  <si>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</si>
  <si>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</si>
  <si>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</si>
  <si>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</si>
  <si>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</si>
  <si>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</si>
  <si>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</si>
  <si>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</si>
  <si>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</si>
  <si>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</si>
  <si>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</si>
  <si>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</si>
  <si>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</si>
  <si>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</si>
  <si>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</si>
  <si>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</si>
  <si>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</si>
  <si>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</si>
  <si>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</si>
  <si>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</si>
  <si>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</si>
  <si>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</si>
  <si>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</si>
  <si>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</si>
  <si>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</si>
  <si>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</si>
  <si>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</si>
  <si>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</si>
  <si>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</si>
  <si>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</si>
  <si>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</si>
  <si>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</si>
  <si>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</si>
  <si>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</si>
  <si>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</si>
  <si>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</si>
  <si>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</si>
  <si>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</si>
  <si>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</si>
  <si>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</si>
  <si>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</si>
  <si>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</si>
  <si>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</si>
  <si>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</si>
  <si>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</si>
  <si>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</si>
  <si>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Label 2 rural</t>
  </si>
  <si>
    <t>Label 2 urban</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</si>
  <si>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</si>
  <si>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</si>
  <si>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</si>
  <si>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</si>
  <si>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</si>
  <si>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</si>
  <si>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</si>
  <si>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</si>
  <si>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</si>
  <si>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</si>
  <si>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</si>
  <si>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</si>
  <si>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</si>
  <si>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</si>
  <si>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</si>
  <si>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</si>
  <si>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</si>
  <si>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</si>
  <si>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</si>
  <si>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</si>
  <si>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</si>
  <si>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</si>
  <si>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</si>
  <si>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</si>
  <si>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</si>
  <si>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</si>
  <si>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</si>
  <si>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</si>
  <si>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</si>
  <si>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</si>
  <si>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</si>
  <si>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2008-2012</t>
  </si>
  <si>
    <t>2013-2017</t>
  </si>
  <si>
    <t>2018-2022</t>
  </si>
  <si>
    <t>(a)</t>
  </si>
  <si>
    <t>s</t>
  </si>
  <si>
    <t>(s)</t>
  </si>
  <si>
    <t>W21 Churchill</t>
  </si>
  <si>
    <t>Count
(2008-2012)</t>
  </si>
  <si>
    <t>Count
(2013-2017)</t>
  </si>
  <si>
    <t>Count
(2018-2022)</t>
  </si>
  <si>
    <t>Adjusted rate (2008-2012)</t>
  </si>
  <si>
    <t>Adjusted rate (2013-2017)</t>
  </si>
  <si>
    <t>Adjusted rate (2018-2022)</t>
  </si>
  <si>
    <t>Age-adjusted rate of deaths in first 364 days per 1,000 live births</t>
  </si>
  <si>
    <t>PT</t>
  </si>
  <si>
    <t>Wpg CAs</t>
  </si>
  <si>
    <t>Total count and average annual rate of deaths in first 364 days per 1,000 live births</t>
  </si>
  <si>
    <t>Community Area</t>
  </si>
  <si>
    <t>Zone</t>
  </si>
  <si>
    <t>Health Region</t>
  </si>
  <si>
    <t>Crude Rate 
(2008-2012)</t>
  </si>
  <si>
    <t>Adjusted Rate 
(2008-2012)</t>
  </si>
  <si>
    <t>Crude Rate 
(2013-2017)</t>
  </si>
  <si>
    <t>Adjusted Rate 
(2013-2017)</t>
  </si>
  <si>
    <t>Crude Rate 
(2018-2022)</t>
  </si>
  <si>
    <t>Adjusted Rate 
(2018-2022)</t>
  </si>
  <si>
    <t>Crude and Age &amp; Sex Adjusted Average Annual Infant Mortality Rates by Regions, born 2007-2011, 2012-2016 &amp; 2017-2021(ref), per 1000 live births (death in first 364 days)</t>
  </si>
  <si>
    <t xml:space="preserve">date:     March 12, 2025 </t>
  </si>
  <si>
    <t>Crude and Age &amp; Sex Adjusted Average Annual Infant Mortality Rates by Income Quintile, born 2007-2011, 2012-2016 &amp; 2017-2021(ref), per 1000 live births (death in first 364 days)</t>
  </si>
  <si>
    <t>If you require this document in a different accessible format, please contact us: by phone at 204-789-3819 or by email at info@cpe.umanitoba.ca.</t>
  </si>
  <si>
    <t>End of worksheet</t>
  </si>
  <si>
    <t>bold = statistically significant</t>
  </si>
  <si>
    <t xml:space="preserve">Infant Mortality Counts, Crude Rates, and Adjusted Rates by Health Region, 2008-2012, 2013-2017, 2018-2022
</t>
  </si>
  <si>
    <t xml:space="preserve">Infant Mortality Counts, Crude Rates, and Adjusted Rates by Winnipeg Community Area, 2008-2012, 2013-2017, 2018-2022
</t>
  </si>
  <si>
    <t xml:space="preserve">Infant Mortality Counts, Crude Rates, and Adjusted Rates by Zone in Southern Health-Santé Sud, 2008-2012, 2013-2017, 2018-2022
</t>
  </si>
  <si>
    <t xml:space="preserve">Infant Mortality Counts, Crude Rates, and Adjusted Rates by Zone in Interlake-Eastern RHA, 2008-2012, 2013-2017, 2018-2022
</t>
  </si>
  <si>
    <t xml:space="preserve">Infant Mortality Counts, Crude Rates, and Adjusted Rates by Zone in Prairie Mountain, 2008-2012, 2013-2017, 2018-2022
</t>
  </si>
  <si>
    <t xml:space="preserve">Infant Mortality Counts, Crude Rates, and Adjusted Rates by Zone in Northern Health Region, 2008-2012, 2013-2017, 2018-2022
</t>
  </si>
  <si>
    <t xml:space="preserve">Adjusted Rates of Infant Mortality by Income Quintile, 2008-2012, 2013-2017, 2018-2022
</t>
  </si>
  <si>
    <t xml:space="preserve">Statistical Tests for Adjusted Rates of Infant Mortality by Income Quintile, 2008-2012, 2013-2017, 2018-2022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</si>
</sst>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15">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166" fontId="0" fillId="0" borderId="0" xfId="107" applyNumberFormat="1" applyFont="1" applyFill="1" applyAlignment="1">
      <alignment horizontal="right" vertical="center"/>
    </xf>
    <xf numFmtId="166" fontId="3" fillId="0" borderId="0" xfId="107" applyNumberFormat="1" applyFont="1" applyFill="1" applyAlignment="1">
      <alignment horizontal="right" vertical="center"/>
    </xf>
    <xf numFmtId="11" fontId="3" fillId="0" borderId="0" xfId="0" applyNumberFormat="1" applyFont="1" applyAlignment="1">
      <alignment horizontal="center"/>
    </xf>
    <xf numFmtId="11" fontId="3" fillId="0" borderId="0" xfId="0" applyNumberFormat="1" applyFont="1"/>
    <xf numFmtId="2" fontId="0" fillId="41" borderId="0" xfId="0" applyNumberFormat="1" applyFill="1" applyAlignment="1">
      <alignment horizontal="right"/>
    </xf>
    <xf numFmtId="0" fontId="44" fillId="35" borderId="19" xfId="106" applyBorder="1" applyAlignment="1">
      <alignment horizontal="left" vertical="center" wrapText="1"/>
    </xf>
    <xf numFmtId="4" fontId="40" fillId="0" borderId="11" xfId="102" quotePrefix="1" applyNumberFormat="1" applyFill="1">
      <alignment horizontal="right" vertical="center" indent="3"/>
    </xf>
    <xf numFmtId="4" fontId="44" fillId="35" borderId="24" xfId="104" quotePrefix="1" applyNumberFormat="1" applyBorder="1">
      <alignment horizontal="right" vertical="center" indent="3"/>
    </xf>
    <xf numFmtId="4" fontId="44" fillId="35" borderId="26" xfId="104" quotePrefix="1" applyNumberFormat="1" applyBorder="1">
      <alignment horizontal="right" vertical="center" indent="3"/>
    </xf>
    <xf numFmtId="0" fontId="40" fillId="0" borderId="0" xfId="0" applyFont="1"/>
    <xf numFmtId="0" fontId="37" fillId="0" borderId="0" xfId="2" applyAlignment="1">
      <alignment vertical="center"/>
    </xf>
    <xf numFmtId="0" fontId="32" fillId="0" borderId="0" xfId="3"/>
    <xf numFmtId="0" fontId="40" fillId="0" borderId="0" xfId="43" applyFont="1"/>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09">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4"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alignment horizontal="center" vertical="center" textRotation="0" wrapText="0" indent="0" justifyLastLine="0" shrinkToFit="0" readingOrder="0"/>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2" formatCode="0.00"/>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numFmt numFmtId="3" formatCode="#,##0"/>
      <alignment horizontal="center" vertical="center" textRotation="0" wrapText="0" indent="0" justifyLastLine="0" shrinkToFit="0" readingOrder="0"/>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numFmt numFmtId="3" formatCode="#,##0"/>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08"/>
      <tableStyleElement type="headerRow" dxfId="107"/>
      <tableStyleElement type="totalRow" dxfId="106"/>
      <tableStyleElement type="firstColumn" dxfId="105"/>
      <tableStyleElement type="firstRowStripe" dxfId="104"/>
      <tableStyleElement type="secondRowStripe" dxfId="103"/>
      <tableStyleElement type="firstHeaderCell" dxfId="102"/>
      <tableStyleElement type="lastHeaderCell" dxfId="101"/>
      <tableStyleElement type="firstTotalCell" dxfId="100"/>
      <tableStyleElement type="lastTotalCell" dxfId="99"/>
    </tableStyle>
    <tableStyle name="Dark Teal 4 -no total" pivot="0" count="7" xr9:uid="{715E95E6-B84B-410A-991C-67C9DAE55875}">
      <tableStyleElement type="wholeTable" dxfId="98"/>
      <tableStyleElement type="headerRow" dxfId="97"/>
      <tableStyleElement type="firstColumn" dxfId="96"/>
      <tableStyleElement type="firstRowStripe" dxfId="95"/>
      <tableStyleElement type="secondRowStripe" dxfId="94"/>
      <tableStyleElement type="firstHeaderCell" dxfId="93"/>
      <tableStyleElement type="lastHeaderCell" dxfId="9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styles" Target="styles.xml"/><Relationship Id="rId3" Type="http://schemas.openxmlformats.org/officeDocument/2006/relationships/chartsheet" Target="chartsheets/sheet3.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connections" Target="connections.xml"/><Relationship Id="rId2" Type="http://schemas.openxmlformats.org/officeDocument/2006/relationships/chartsheet" Target="chart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externalLink" Target="externalLinks/externalLink1.xml"/><Relationship Id="rId10" Type="http://schemas.openxmlformats.org/officeDocument/2006/relationships/worksheet" Target="worksheets/sheet7.xml"/><Relationship Id="rId19"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74445674396269479"/>
        </c:manualLayout>
      </c:layout>
      <c:barChart>
        <c:barDir val="bar"/>
        <c:grouping val="clustered"/>
        <c:varyColors val="0"/>
        <c:ser>
          <c:idx val="4"/>
          <c:order val="0"/>
          <c:tx>
            <c:strRef>
              <c:f>'Graph Data'!$H$5</c:f>
              <c:strCache>
                <c:ptCount val="1"/>
                <c:pt idx="0">
                  <c:v>2018-2022</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c:v>
                  </c:pt>
                  <c:pt idx="1">
                    <c:v>Northern Health Region (1,2,3)</c:v>
                  </c:pt>
                  <c:pt idx="2">
                    <c:v>Prairie Mountain Health  </c:v>
                  </c:pt>
                  <c:pt idx="3">
                    <c:v>Interlake-Eastern RHA  </c:v>
                  </c:pt>
                  <c:pt idx="4">
                    <c:v>Winnipeg RHA (a)</c:v>
                  </c:pt>
                  <c:pt idx="5">
                    <c:v>Southern Health-Santé Sud  </c:v>
                  </c:pt>
                </c:lvl>
                <c:lvl>
                  <c:pt idx="0">
                    <c:v>   </c:v>
                  </c:pt>
                </c:lvl>
              </c:multiLvlStrCache>
            </c:multiLvlStrRef>
          </c:cat>
          <c:val>
            <c:numRef>
              <c:f>'Graph Data'!$H$6:$H$11</c:f>
              <c:numCache>
                <c:formatCode>0.00</c:formatCode>
                <c:ptCount val="6"/>
                <c:pt idx="0">
                  <c:v>4.4971797347000004</c:v>
                </c:pt>
                <c:pt idx="1">
                  <c:v>7.3138428957999997</c:v>
                </c:pt>
                <c:pt idx="2">
                  <c:v>4.5452355509000002</c:v>
                </c:pt>
                <c:pt idx="3">
                  <c:v>4.6333776714999999</c:v>
                </c:pt>
                <c:pt idx="4">
                  <c:v>3.8734067312999998</c:v>
                </c:pt>
                <c:pt idx="5">
                  <c:v>4.5641325081000002</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2013-2017</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c:v>
                  </c:pt>
                  <c:pt idx="2">
                    <c:v>Prairie Mountain Health  </c:v>
                  </c:pt>
                  <c:pt idx="3">
                    <c:v>Interlake-Eastern RHA  </c:v>
                  </c:pt>
                  <c:pt idx="4">
                    <c:v>Winnipeg RHA (a)</c:v>
                  </c:pt>
                  <c:pt idx="5">
                    <c:v>Southern Health-Santé Sud  </c:v>
                  </c:pt>
                </c:lvl>
                <c:lvl>
                  <c:pt idx="0">
                    <c:v>   </c:v>
                  </c:pt>
                </c:lvl>
              </c:multiLvlStrCache>
            </c:multiLvlStrRef>
          </c:cat>
          <c:val>
            <c:numRef>
              <c:f>'Graph Data'!$G$6:$G$11</c:f>
              <c:numCache>
                <c:formatCode>0.00</c:formatCode>
                <c:ptCount val="6"/>
                <c:pt idx="0">
                  <c:v>4.7518490993000002</c:v>
                </c:pt>
                <c:pt idx="1">
                  <c:v>7.8542645702999998</c:v>
                </c:pt>
                <c:pt idx="2">
                  <c:v>5.0373398998000001</c:v>
                </c:pt>
                <c:pt idx="3">
                  <c:v>4.5627392507</c:v>
                </c:pt>
                <c:pt idx="4">
                  <c:v>4.3331971520000003</c:v>
                </c:pt>
                <c:pt idx="5">
                  <c:v>3.9437168764999999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2008-2012</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c:v>
                  </c:pt>
                  <c:pt idx="1">
                    <c:v>Northern Health Region (1,2,3)</c:v>
                  </c:pt>
                  <c:pt idx="2">
                    <c:v>Prairie Mountain Health  </c:v>
                  </c:pt>
                  <c:pt idx="3">
                    <c:v>Interlake-Eastern RHA  </c:v>
                  </c:pt>
                  <c:pt idx="4">
                    <c:v>Winnipeg RHA (a)</c:v>
                  </c:pt>
                  <c:pt idx="5">
                    <c:v>Southern Health-Santé Sud  </c:v>
                  </c:pt>
                </c:lvl>
                <c:lvl>
                  <c:pt idx="0">
                    <c:v>   </c:v>
                  </c:pt>
                </c:lvl>
              </c:multiLvlStrCache>
            </c:multiLvlStrRef>
          </c:cat>
          <c:val>
            <c:numRef>
              <c:f>'Graph Data'!$F$6:$F$11</c:f>
              <c:numCache>
                <c:formatCode>0.00</c:formatCode>
                <c:ptCount val="6"/>
                <c:pt idx="0">
                  <c:v>6.1667380488000001</c:v>
                </c:pt>
                <c:pt idx="1">
                  <c:v>9.3675701886000002</c:v>
                </c:pt>
                <c:pt idx="2">
                  <c:v>6.2691604183000003</c:v>
                </c:pt>
                <c:pt idx="3">
                  <c:v>6.6396535238999999</c:v>
                </c:pt>
                <c:pt idx="4">
                  <c:v>5.5702142837000004</c:v>
                </c:pt>
                <c:pt idx="5">
                  <c:v>5.4377030056000004</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2"/>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7094218102774459"/>
          <c:y val="9.2951403801797505E-2"/>
          <c:w val="0.1709606833002516"/>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449195855830911"/>
        </c:manualLayout>
      </c:layout>
      <c:lineChart>
        <c:grouping val="standard"/>
        <c:varyColors val="0"/>
        <c:ser>
          <c:idx val="0"/>
          <c:order val="0"/>
          <c:tx>
            <c:strRef>
              <c:f>'Graph Data'!$F$38</c:f>
              <c:strCache>
                <c:ptCount val="1"/>
                <c:pt idx="0">
                  <c:v>2008-2012*</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9.0291766805000009</c:v>
                </c:pt>
                <c:pt idx="1">
                  <c:v>7.8726506616999998</c:v>
                </c:pt>
                <c:pt idx="2">
                  <c:v>5.6269481789000002</c:v>
                </c:pt>
                <c:pt idx="3">
                  <c:v>7.6049131775000003</c:v>
                </c:pt>
                <c:pt idx="4">
                  <c:v>4.4133455374999997</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8.1805904212999998</c:v>
                </c:pt>
                <c:pt idx="1">
                  <c:v>4.2013324482999996</c:v>
                </c:pt>
                <c:pt idx="2">
                  <c:v>3.8285646358999998</c:v>
                </c:pt>
                <c:pt idx="3">
                  <c:v>4.3021244956000002</c:v>
                </c:pt>
                <c:pt idx="4">
                  <c:v>4.0942044962999997</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7.2856962377999999</c:v>
                </c:pt>
                <c:pt idx="1">
                  <c:v>5.2826079008000004</c:v>
                </c:pt>
                <c:pt idx="2">
                  <c:v>4.4484778502999998</c:v>
                </c:pt>
                <c:pt idx="3">
                  <c:v>4.2861962623999998</c:v>
                </c:pt>
                <c:pt idx="4">
                  <c:v>4.7137836454000004</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 sourceLinked="0"/>
        <c:majorTickMark val="out"/>
        <c:minorTickMark val="none"/>
        <c:tickLblPos val="nextTo"/>
        <c:spPr>
          <a:ln>
            <a:solidFill>
              <a:schemeClr val="tx1"/>
            </a:solidFill>
          </a:ln>
        </c:spPr>
        <c:crossAx val="27073536"/>
        <c:crosses val="autoZero"/>
        <c:crossBetween val="between"/>
        <c:majorUnit val="2"/>
      </c:valAx>
      <c:spPr>
        <a:ln>
          <a:solidFill>
            <a:schemeClr val="tx1"/>
          </a:solidFill>
        </a:ln>
      </c:spPr>
    </c:plotArea>
    <c:legend>
      <c:legendPos val="r"/>
      <c:layout>
        <c:manualLayout>
          <c:xMode val="edge"/>
          <c:yMode val="edge"/>
          <c:x val="0.74937310981687932"/>
          <c:y val="0.13727170416539175"/>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1910327926223331"/>
          <c:w val="0.8661362333747884"/>
          <c:h val="0.53143940267971146"/>
        </c:manualLayout>
      </c:layout>
      <c:lineChart>
        <c:grouping val="standard"/>
        <c:varyColors val="0"/>
        <c:ser>
          <c:idx val="0"/>
          <c:order val="0"/>
          <c:tx>
            <c:strRef>
              <c:f>'Graph Data'!$F$39</c:f>
              <c:strCache>
                <c:ptCount val="1"/>
                <c:pt idx="0">
                  <c:v>2008-2012</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6.7266897046</c:v>
                </c:pt>
                <c:pt idx="1">
                  <c:v>4.5473921115999998</c:v>
                </c:pt>
                <c:pt idx="2">
                  <c:v>5.2014405207000003</c:v>
                </c:pt>
                <c:pt idx="3">
                  <c:v>5.7793304901999996</c:v>
                </c:pt>
                <c:pt idx="4">
                  <c:v>4.1879144052999999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2013-2017*</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5.8395007417000002</c:v>
                </c:pt>
                <c:pt idx="1">
                  <c:v>5.4432611205999999</c:v>
                </c:pt>
                <c:pt idx="2">
                  <c:v>3.8936313854</c:v>
                </c:pt>
                <c:pt idx="3">
                  <c:v>3.0312983420999999</c:v>
                </c:pt>
                <c:pt idx="4">
                  <c:v>2.9021690251000001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2018-2022*</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5.0849557074999998</c:v>
                </c:pt>
                <c:pt idx="1">
                  <c:v>4.1740987374999996</c:v>
                </c:pt>
                <c:pt idx="2">
                  <c:v>4.2368028758999996</c:v>
                </c:pt>
                <c:pt idx="3">
                  <c:v>2.8885487789000002</c:v>
                </c:pt>
                <c:pt idx="4">
                  <c:v>1.8646927317999999</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0"/>
        </c:scaling>
        <c:delete val="0"/>
        <c:axPos val="l"/>
        <c:numFmt formatCode="#,##0" sourceLinked="0"/>
        <c:majorTickMark val="out"/>
        <c:minorTickMark val="none"/>
        <c:tickLblPos val="nextTo"/>
        <c:spPr>
          <a:ln>
            <a:solidFill>
              <a:schemeClr val="tx1"/>
            </a:solidFill>
          </a:ln>
        </c:spPr>
        <c:crossAx val="27073536"/>
        <c:crosses val="autoZero"/>
        <c:crossBetween val="between"/>
        <c:majorUnit val="2"/>
      </c:valAx>
      <c:spPr>
        <a:ln>
          <a:solidFill>
            <a:schemeClr val="tx1"/>
          </a:solidFill>
        </a:ln>
      </c:spPr>
    </c:plotArea>
    <c:legend>
      <c:legendPos val="r"/>
      <c:layout>
        <c:manualLayout>
          <c:xMode val="edge"/>
          <c:yMode val="edge"/>
          <c:x val="0.74323377789498801"/>
          <c:y val="0.14480116780982488"/>
          <c:w val="0.20219037934154638"/>
          <c:h val="0.1571704779996423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infant mortality rate by Manitoba health region for the years 2008-2012, 2013-2017, and 2018-2022. Values represent the maternal age-adjusted average annual rate of death in first 364 day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9.18: Infant Mortality Rate by Health Region, 2008-2012, 2013-2017,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rate of death in first 364 days per 1,000 live births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infant mortality rate by rural income quintile, 2008-2012, 2013-2017, 2018-2022, based on the maternal age-adjusted rate of deaths in first 364 days. Annual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Infant Mortality Rate by Rural Income Quintile, 2008-2012, 2013-2017,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rate of death in first 364 days per 1,000 live births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infant mortality rate by urban income quintile, 2008-2012, 2013-2017, 2018-2022, based on the maternal age-adjusted rate of deaths in first 364 days. Annual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Infant Mortality Rate by Urban Income Quintile, 2008-2012, 2013-2017, 2018-2022</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average annual rate of death in first 364 days per 1,000 live births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8DC9740-37FD-4EC5-A0CA-8FBF45594D4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AA1ECEA8-80E9-43FB-898B-7A01FC48783F}"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8F32BE4A-B9F9-4D9F-89D2-F1654937EC07}"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DB99BC1C-893A-4854-BEAF-FF30CC1F6271}"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F5DC1217-C332-461D-BE3D-95A60E08B06A}"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8592C01E-0727-44BA-973F-6792E6F8E875}"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D2138A95-517B-4C0B-A63C-901D95B433C6}"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91" dataDxfId="89" headerRowBorderDxfId="90" tableBorderDxfId="88">
  <tableColumns count="10">
    <tableColumn id="1" xr3:uid="{13204934-9070-47FA-BCE4-2E126490146A}" name="Health Region" dataDxfId="87"/>
    <tableColumn id="2" xr3:uid="{9D13B654-D55D-4E61-A4A1-B01F394BFA69}" name="Count_x000a_(2008-2012)" dataDxfId="86"/>
    <tableColumn id="3" xr3:uid="{E609746C-577D-448D-A2D5-107C5EC3FC4F}" name="Crude Rate _x000a_(2008-2012)" dataDxfId="85"/>
    <tableColumn id="9" xr3:uid="{E533163E-0B38-4D72-A5E4-7C9E8DE92DB0}" name="Adjusted Rate _x000a_(2008-2012)" dataDxfId="84"/>
    <tableColumn id="4" xr3:uid="{E905B87B-6CF6-472D-A463-4DD4DF0F4579}" name="Count_x000a_(2013-2017)" dataDxfId="83"/>
    <tableColumn id="5" xr3:uid="{42AC696E-0C0F-41CD-87FE-48FEB719A977}" name="Crude Rate _x000a_(2013-2017)" dataDxfId="82" dataCellStyle="Data - percent"/>
    <tableColumn id="10" xr3:uid="{9B6946B1-8EB7-4F82-B7C6-45A6E18E0B8E}" name="Adjusted Rate _x000a_(2013-2017)" dataDxfId="81" dataCellStyle="Data - percent"/>
    <tableColumn id="6" xr3:uid="{98A3EF03-EBD3-4B5B-968D-B7D8D08DA0B7}" name="Count_x000a_(2018-2022)" dataDxfId="80"/>
    <tableColumn id="7" xr3:uid="{207C225F-DEFE-422A-B44A-EF5A1D5B5E9B}" name="Crude Rate _x000a_(2018-2022)" dataDxfId="79" dataCellStyle="Data - percent"/>
    <tableColumn id="12" xr3:uid="{99B711D0-E2B7-4818-8B64-BF6600B64A94}" name="Adjusted Rate _x000a_(2018-2022)" dataDxfId="78" dataCellStyle="Data - 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77" dataDxfId="75" headerRowBorderDxfId="76" headerRowCellStyle="Column titles white border">
  <tableColumns count="10">
    <tableColumn id="1" xr3:uid="{15A105A5-4238-4990-8FB1-1EC9064EAAF7}" name="Community Area" dataDxfId="74"/>
    <tableColumn id="2" xr3:uid="{F5CE2107-3ABF-4A5E-AE61-0FE7D317DBE0}" name="Count_x000a_(2008-2012)" dataDxfId="73"/>
    <tableColumn id="3" xr3:uid="{6986163F-37F9-4C51-B8BF-49EF97C8AA8E}" name="Crude Rate _x000a_(2008-2012)" dataDxfId="72"/>
    <tableColumn id="8" xr3:uid="{E1FE3E8A-F8CF-4F43-A07A-29CA47C07498}" name="Adjusted Rate _x000a_(2008-2012)" dataDxfId="71" dataCellStyle="Data - percent"/>
    <tableColumn id="4" xr3:uid="{17D3DE66-4D16-4579-9390-FCE7DFAD63F4}" name="Count_x000a_(2013-2017)" dataDxfId="70" dataCellStyle="Data - counts"/>
    <tableColumn id="5" xr3:uid="{CB9FD7DB-67DB-469A-B19C-D7838272F54A}" name="Crude Rate _x000a_(2013-2017)" dataDxfId="69" dataCellStyle="Data - percent"/>
    <tableColumn id="9" xr3:uid="{13A8AFE8-2E00-4BDF-B370-B87F79D187D2}" name="Adjusted Rate _x000a_(2013-2017)" dataDxfId="68" dataCellStyle="Data - percent"/>
    <tableColumn id="6" xr3:uid="{DE6F0234-9AFC-4F7C-B44E-7E3EF1DFD886}" name="Count_x000a_(2018-2022)" dataDxfId="67" dataCellStyle="Data - counts"/>
    <tableColumn id="7" xr3:uid="{DEF3260F-6C20-44F1-A215-7DE7E706528E}" name="Crude Rate _x000a_(2018-2022)" dataDxfId="66" dataCellStyle="Data - percent"/>
    <tableColumn id="10" xr3:uid="{FD57EE1E-18E1-452C-A821-2E362C658130}" name="Adjusted Rate _x000a_(2018-2022)" dataDxfId="65"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8" totalsRowShown="0" headerRowDxfId="64" dataDxfId="62" headerRowBorderDxfId="63" headerRowCellStyle="Column titles white border">
  <tableColumns count="10">
    <tableColumn id="1" xr3:uid="{56E8EF34-C172-47DD-9A69-8731AF4BEA3C}" name="Zone" dataDxfId="61"/>
    <tableColumn id="2" xr3:uid="{2C3FE038-D845-4E55-81E9-9689AAFF2A87}" name="Count_x000a_(2008-2012)" dataDxfId="60"/>
    <tableColumn id="3" xr3:uid="{BA0D3DA2-FE1B-492A-B643-3CFEFEDAF728}" name="Crude Rate _x000a_(2008-2012)" dataDxfId="59"/>
    <tableColumn id="8" xr3:uid="{CFB65243-E5B2-44C6-8D0C-FB9438A58613}" name="Adjusted Rate _x000a_(2008-2012)" dataDxfId="58"/>
    <tableColumn id="4" xr3:uid="{65A87695-A081-48FE-8DE3-008DDF3ABE7B}" name="Count_x000a_(2013-2017)" dataDxfId="57"/>
    <tableColumn id="5" xr3:uid="{94433568-4669-42E6-80A7-30B3ED87FD6E}" name="Crude Rate _x000a_(2013-2017)" dataDxfId="56" dataCellStyle="Data - percent"/>
    <tableColumn id="9" xr3:uid="{3F299B8B-FCEB-4979-A7AE-BD2BD5C89E3E}" name="Adjusted Rate _x000a_(2013-2017)" dataDxfId="55" dataCellStyle="Data - percent"/>
    <tableColumn id="6" xr3:uid="{F9BAEEB1-906A-4FDA-B891-D116C64ECB71}" name="Count_x000a_(2018-2022)" dataDxfId="54"/>
    <tableColumn id="7" xr3:uid="{0CF98AB4-2418-42C1-BA44-73FF78F5589D}" name="Crude Rate _x000a_(2018-2022)" dataDxfId="53" dataCellStyle="Data - percent"/>
    <tableColumn id="10" xr3:uid="{9C6E716E-CAD9-42C6-B721-1B82BF58347E}" name="Adjusted Rate _x000a_(2018-2022)" dataDxfId="52"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11" totalsRowShown="0" headerRowDxfId="51" dataDxfId="49" headerRowBorderDxfId="50" headerRowCellStyle="Column titles white border">
  <tableColumns count="10">
    <tableColumn id="1" xr3:uid="{F950CF07-5D56-45EA-9912-AE960FEF62C5}" name="Zone" dataDxfId="48"/>
    <tableColumn id="2" xr3:uid="{D577F4E8-AFD3-4919-A21A-04C97EBB4CD7}" name="Count_x000a_(2008-2012)" dataDxfId="47"/>
    <tableColumn id="3" xr3:uid="{E7B9AA8C-BAA1-45C8-B8D1-E513DF08F7CD}" name="Crude Rate _x000a_(2008-2012)" dataDxfId="46"/>
    <tableColumn id="8" xr3:uid="{5833F9F7-6CE0-4C5D-9C27-545F1A6F2CD5}" name="Adjusted Rate _x000a_(2008-2012)" dataDxfId="45"/>
    <tableColumn id="4" xr3:uid="{AA22EA7D-5DC0-4F3A-8ECA-5325860C71C2}" name="Count_x000a_(2013-2017)" dataDxfId="44"/>
    <tableColumn id="5" xr3:uid="{8961EBF3-9061-40CF-8EED-1A80E878AA94}" name="Crude Rate _x000a_(2013-2017)" dataDxfId="43" dataCellStyle="Data - percent"/>
    <tableColumn id="9" xr3:uid="{670C5F53-3547-4206-A3B4-00F4526F41EF}" name="Adjusted Rate _x000a_(2013-2017)" dataDxfId="42" dataCellStyle="Data - percent"/>
    <tableColumn id="6" xr3:uid="{5AE41F3B-C96C-4164-9A3A-D1DA1E86C419}" name="Count_x000a_(2018-2022)" dataDxfId="41"/>
    <tableColumn id="7" xr3:uid="{CC94DDF7-9E48-4746-955D-E442C96C3982}" name="Crude Rate _x000a_(2018-2022)" dataDxfId="40" dataCellStyle="Data - percent"/>
    <tableColumn id="10" xr3:uid="{1DCF345B-E210-451E-A2D4-F32F96B5D28A}" name="Adjusted Rate _x000a_(2018-2022)" dataDxfId="39" dataCellStyle="Data - 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8" totalsRowShown="0" headerRowDxfId="38" dataDxfId="36" headerRowBorderDxfId="37" headerRowCellStyle="Column titles white border">
  <tableColumns count="10">
    <tableColumn id="1" xr3:uid="{FE5F8FC8-159A-4DF3-B7D2-2F19ED803D96}" name="Zone" dataDxfId="35"/>
    <tableColumn id="2" xr3:uid="{0C48451A-9843-46CF-881D-DCD2932FAB8E}" name="Count_x000a_(2008-2012)" dataDxfId="34"/>
    <tableColumn id="3" xr3:uid="{26BCE2F9-001A-4F33-B3FE-6D6410B9F6A9}" name="Crude Rate _x000a_(2008-2012)" dataDxfId="33"/>
    <tableColumn id="8" xr3:uid="{78EE06CD-91BE-4824-9F4D-66929B7D5852}" name="Adjusted Rate _x000a_(2008-2012)" dataDxfId="32"/>
    <tableColumn id="4" xr3:uid="{ACE4089F-A593-4169-8211-DB959B0A7642}" name="Count_x000a_(2013-2017)" dataDxfId="31"/>
    <tableColumn id="5" xr3:uid="{BBAF5251-1946-45AA-B1BE-33DD00E61DDF}" name="Crude Rate _x000a_(2013-2017)" dataDxfId="30" dataCellStyle="Data - percent"/>
    <tableColumn id="9" xr3:uid="{0243E1F9-2123-42A5-BB23-E877D5619A14}" name="Adjusted Rate _x000a_(2013-2017)" dataDxfId="29" dataCellStyle="Data - percent"/>
    <tableColumn id="6" xr3:uid="{2EBEEC92-8AF4-4122-8D62-E2CACC3843A9}" name="Count_x000a_(2018-2022)" dataDxfId="28"/>
    <tableColumn id="7" xr3:uid="{EE37DAC4-2A3A-4DD3-9407-19801A4F6813}" name="Crude Rate _x000a_(2018-2022)" dataDxfId="27" dataCellStyle="Data - percent"/>
    <tableColumn id="10" xr3:uid="{E85AC16D-EACE-461E-8B26-B1F5656F1FD6}" name="Adjusted Rate _x000a_(2018-2022)" dataDxfId="26" dataCellStyle="Data - 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8" totalsRowShown="0" headerRowDxfId="25" dataDxfId="23" headerRowBorderDxfId="24" headerRowCellStyle="Column titles white border">
  <tableColumns count="10">
    <tableColumn id="1" xr3:uid="{6E1F500A-8750-4D61-92EF-BE362543E70C}" name="Zone" dataDxfId="22"/>
    <tableColumn id="2" xr3:uid="{71437E27-5219-4322-8B51-D5994C0FEE0A}" name="Count_x000a_(2008-2012)" dataDxfId="21"/>
    <tableColumn id="3" xr3:uid="{054969E8-9BFF-44EA-9AC6-6F628BFD315E}" name="Crude Rate _x000a_(2008-2012)" dataDxfId="20"/>
    <tableColumn id="8" xr3:uid="{D76499AF-A597-492A-91E1-B9288188753A}" name="Adjusted Rate _x000a_(2008-2012)" dataDxfId="19"/>
    <tableColumn id="4" xr3:uid="{82B9FAD0-A182-4979-A453-ABA4A726790B}" name="Count_x000a_(2013-2017)" dataDxfId="18"/>
    <tableColumn id="5" xr3:uid="{112A539F-2360-4C14-A71A-5D32AF2F734D}" name="Crude Rate _x000a_(2013-2017)" dataDxfId="17" dataCellStyle="Data - percent"/>
    <tableColumn id="9" xr3:uid="{7A0D3EB2-8D1A-44C5-A259-DABF8E4C74B0}" name="Adjusted Rate _x000a_(2013-2017)" dataDxfId="16" dataCellStyle="Data - percent"/>
    <tableColumn id="6" xr3:uid="{FB9C8903-1AC8-4A75-8E6F-8F2F08F49C57}" name="Count_x000a_(2018-2022)" dataDxfId="15"/>
    <tableColumn id="7" xr3:uid="{290570BD-3038-4C7F-AC18-9BCCFD7BFA28}" name="Crude Rate _x000a_(2018-2022)" dataDxfId="14" dataCellStyle="Data - percent"/>
    <tableColumn id="10" xr3:uid="{926D0B2F-0520-4633-993E-B9FF02B30FFE}" name="Adjusted Rate _x000a_(2018-2022)" dataDxfId="13" dataCellStyle="Data - 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08-2012)" dataDxfId="8" dataCellStyle="Data - percent"/>
    <tableColumn id="3" xr3:uid="{25DBBBAA-19F0-44AB-A7A3-E2C9680F4E3D}" name="Adjusted rate (2013-2017)" dataDxfId="7" dataCellStyle="Data - percent"/>
    <tableColumn id="4" xr3:uid="{B1A4B07F-07FA-4054-9241-0E968E724E9B}" name="Adjusted rate (2018-2022)" dataDxfId="6" dataCellStyle="Data - percent"/>
  </tableColumns>
  <tableStyleInfo name="Dark Teal 4 -no total"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3B4294B-6CF4-452D-AFB4-D3889385606F}" name="Table919331221303948664" displayName="Table919331221303948664" ref="A2:B12" totalsRowShown="0" headerRowDxfId="5" dataDxfId="3" headerRowBorderDxfId="4">
  <tableColumns count="2">
    <tableColumn id="1" xr3:uid="{945803CD-5B37-49E2-8D20-CAD6EFC64123}" name="Statistical Tests" dataDxfId="2"/>
    <tableColumn id="2" xr3:uid="{9C3EEDE6-9E5C-4E58-B42C-05B184F976AD}"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3.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8" s="54" customFormat="1" ht="18.899999999999999" customHeight="1" x14ac:dyDescent="0.3">
      <c r="A1" s="112" t="s">
        <v>263</v>
      </c>
      <c r="B1" s="53"/>
      <c r="C1" s="53"/>
      <c r="D1" s="53"/>
      <c r="E1" s="53"/>
      <c r="F1" s="53"/>
      <c r="G1" s="53"/>
      <c r="H1" s="53"/>
      <c r="I1" s="53"/>
      <c r="J1" s="53"/>
      <c r="K1" s="53"/>
      <c r="L1" s="53"/>
    </row>
    <row r="2" spans="1:18" s="54" customFormat="1" ht="18.899999999999999" customHeight="1" x14ac:dyDescent="0.3">
      <c r="A2" s="1" t="s">
        <v>247</v>
      </c>
      <c r="B2" s="55"/>
      <c r="C2" s="55"/>
      <c r="D2" s="55"/>
      <c r="E2" s="55"/>
      <c r="F2" s="55"/>
      <c r="G2" s="55"/>
      <c r="H2" s="55"/>
      <c r="I2" s="55"/>
      <c r="J2" s="55"/>
      <c r="K2" s="53"/>
      <c r="L2" s="53"/>
    </row>
    <row r="3" spans="1:18" s="58" customFormat="1" ht="54" customHeight="1" x14ac:dyDescent="0.3">
      <c r="A3" s="107" t="s">
        <v>250</v>
      </c>
      <c r="B3" s="56" t="s">
        <v>238</v>
      </c>
      <c r="C3" s="56" t="s">
        <v>251</v>
      </c>
      <c r="D3" s="56" t="s">
        <v>252</v>
      </c>
      <c r="E3" s="56" t="s">
        <v>239</v>
      </c>
      <c r="F3" s="56" t="s">
        <v>253</v>
      </c>
      <c r="G3" s="56" t="s">
        <v>254</v>
      </c>
      <c r="H3" s="56" t="s">
        <v>240</v>
      </c>
      <c r="I3" s="56" t="s">
        <v>255</v>
      </c>
      <c r="J3" s="57" t="s">
        <v>256</v>
      </c>
      <c r="Q3" s="59"/>
      <c r="R3" s="59"/>
    </row>
    <row r="4" spans="1:18" s="54" customFormat="1" ht="18.899999999999999" customHeight="1" x14ac:dyDescent="0.3">
      <c r="A4" s="60" t="s">
        <v>96</v>
      </c>
      <c r="B4" s="61">
        <v>71</v>
      </c>
      <c r="C4" s="108">
        <v>5.5192786070000004</v>
      </c>
      <c r="D4" s="108">
        <v>5.4377030056000004</v>
      </c>
      <c r="E4" s="61">
        <v>57</v>
      </c>
      <c r="F4" s="108">
        <v>3.9696357684999999</v>
      </c>
      <c r="G4" s="108">
        <v>3.9437168764999999</v>
      </c>
      <c r="H4" s="61">
        <v>65</v>
      </c>
      <c r="I4" s="108">
        <v>4.5758535726999998</v>
      </c>
      <c r="J4" s="108">
        <v>4.5641325081000002</v>
      </c>
    </row>
    <row r="5" spans="1:18" s="54" customFormat="1" ht="18.899999999999999" customHeight="1" x14ac:dyDescent="0.3">
      <c r="A5" s="60" t="s">
        <v>91</v>
      </c>
      <c r="B5" s="61">
        <v>211</v>
      </c>
      <c r="C5" s="108">
        <v>5.6054407310999999</v>
      </c>
      <c r="D5" s="108">
        <v>5.5702142837000004</v>
      </c>
      <c r="E5" s="61">
        <v>171</v>
      </c>
      <c r="F5" s="108">
        <v>4.3226572967000001</v>
      </c>
      <c r="G5" s="108">
        <v>4.3331971520000003</v>
      </c>
      <c r="H5" s="61">
        <v>153</v>
      </c>
      <c r="I5" s="108">
        <v>3.8394940902000001</v>
      </c>
      <c r="J5" s="108">
        <v>3.8734067312999998</v>
      </c>
    </row>
    <row r="6" spans="1:18" s="54" customFormat="1" ht="18.899999999999999" customHeight="1" x14ac:dyDescent="0.3">
      <c r="A6" s="60" t="s">
        <v>49</v>
      </c>
      <c r="B6" s="61">
        <v>45</v>
      </c>
      <c r="C6" s="108">
        <v>6.8016928657999998</v>
      </c>
      <c r="D6" s="108">
        <v>6.6396535238999999</v>
      </c>
      <c r="E6" s="61">
        <v>32</v>
      </c>
      <c r="F6" s="108">
        <v>4.6276211135</v>
      </c>
      <c r="G6" s="108">
        <v>4.5627392507</v>
      </c>
      <c r="H6" s="61">
        <v>33</v>
      </c>
      <c r="I6" s="108">
        <v>4.6649703137999996</v>
      </c>
      <c r="J6" s="108">
        <v>4.6333776714999999</v>
      </c>
    </row>
    <row r="7" spans="1:18" s="54" customFormat="1" ht="18.899999999999999" customHeight="1" x14ac:dyDescent="0.3">
      <c r="A7" s="60" t="s">
        <v>94</v>
      </c>
      <c r="B7" s="61">
        <v>63</v>
      </c>
      <c r="C7" s="108">
        <v>6.3849194283999999</v>
      </c>
      <c r="D7" s="108">
        <v>6.2691604183000003</v>
      </c>
      <c r="E7" s="61">
        <v>51</v>
      </c>
      <c r="F7" s="108">
        <v>5.0781638953000003</v>
      </c>
      <c r="G7" s="108">
        <v>5.0373398998000001</v>
      </c>
      <c r="H7" s="61">
        <v>44</v>
      </c>
      <c r="I7" s="108">
        <v>4.5360824741999997</v>
      </c>
      <c r="J7" s="108">
        <v>4.5452355509000002</v>
      </c>
    </row>
    <row r="8" spans="1:18" s="54" customFormat="1" ht="18.899999999999999" customHeight="1" x14ac:dyDescent="0.3">
      <c r="A8" s="60" t="s">
        <v>92</v>
      </c>
      <c r="B8" s="61">
        <v>85</v>
      </c>
      <c r="C8" s="108">
        <v>9.9090697131999992</v>
      </c>
      <c r="D8" s="108">
        <v>9.3675701886000002</v>
      </c>
      <c r="E8" s="61">
        <v>67</v>
      </c>
      <c r="F8" s="108">
        <v>8.2087723596999993</v>
      </c>
      <c r="G8" s="108">
        <v>7.8542645702999998</v>
      </c>
      <c r="H8" s="61">
        <v>59</v>
      </c>
      <c r="I8" s="108">
        <v>7.566042575</v>
      </c>
      <c r="J8" s="108">
        <v>7.3138428957999997</v>
      </c>
      <c r="Q8" s="62"/>
    </row>
    <row r="9" spans="1:18" s="54" customFormat="1" ht="18.899999999999999" customHeight="1" x14ac:dyDescent="0.3">
      <c r="A9" s="63" t="s">
        <v>29</v>
      </c>
      <c r="B9" s="74">
        <v>475</v>
      </c>
      <c r="C9" s="109">
        <v>6.2726972598000001</v>
      </c>
      <c r="D9" s="109">
        <v>6.1667380488000001</v>
      </c>
      <c r="E9" s="74">
        <v>379</v>
      </c>
      <c r="F9" s="109">
        <v>4.7864413628999998</v>
      </c>
      <c r="G9" s="109">
        <v>4.7518490993000002</v>
      </c>
      <c r="H9" s="74">
        <v>354</v>
      </c>
      <c r="I9" s="109">
        <v>4.4971797347000004</v>
      </c>
      <c r="J9" s="109">
        <v>4.4971797347000004</v>
      </c>
    </row>
    <row r="10" spans="1:18" ht="18.899999999999999" customHeight="1" x14ac:dyDescent="0.25">
      <c r="A10" s="64" t="s">
        <v>225</v>
      </c>
    </row>
    <row r="11" spans="1:18" x14ac:dyDescent="0.25">
      <c r="B11" s="66"/>
      <c r="H11" s="66"/>
    </row>
    <row r="12" spans="1:18" x14ac:dyDescent="0.25">
      <c r="A12" s="111" t="s">
        <v>260</v>
      </c>
      <c r="B12" s="67"/>
      <c r="C12" s="67"/>
      <c r="D12" s="67"/>
      <c r="E12" s="67"/>
      <c r="F12" s="67"/>
      <c r="G12" s="67"/>
      <c r="H12" s="67"/>
      <c r="I12" s="67"/>
      <c r="J12" s="67"/>
    </row>
    <row r="13" spans="1:18" x14ac:dyDescent="0.25">
      <c r="B13" s="66"/>
      <c r="H13" s="66"/>
    </row>
    <row r="14" spans="1:18" ht="15.6" x14ac:dyDescent="0.3">
      <c r="A14" s="113" t="s">
        <v>261</v>
      </c>
      <c r="B14" s="66"/>
      <c r="H14" s="66"/>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C1" workbookViewId="0">
      <selection activeCell="BF36" sqref="BF36"/>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4"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6"/>
      <c r="BE1" s="46"/>
      <c r="BF1" s="46"/>
      <c r="BG1" s="18"/>
      <c r="BH1" s="18"/>
      <c r="BI1" s="18"/>
      <c r="BJ1" s="18"/>
      <c r="BK1" s="18"/>
      <c r="BL1" s="18"/>
      <c r="BM1" s="18"/>
      <c r="BN1" s="18"/>
      <c r="BO1" s="18"/>
      <c r="BP1" s="18"/>
      <c r="BQ1" s="18"/>
      <c r="BR1" s="18"/>
      <c r="BS1" s="18"/>
      <c r="BT1" s="18"/>
      <c r="BU1" s="18"/>
      <c r="BV1" s="18"/>
      <c r="BW1" s="18"/>
    </row>
    <row r="2" spans="1:93" s="5" customFormat="1" x14ac:dyDescent="0.3">
      <c r="A2" s="9"/>
      <c r="C2" s="41"/>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6"/>
      <c r="BE2" s="46"/>
      <c r="BF2" s="46"/>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257</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5"/>
      <c r="BE5" s="85"/>
      <c r="BF5" s="85"/>
    </row>
    <row r="6" spans="1:93" x14ac:dyDescent="0.3">
      <c r="A6" s="9"/>
      <c r="B6" t="s">
        <v>258</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5"/>
      <c r="BE6" s="85"/>
      <c r="BF6" s="85"/>
    </row>
    <row r="7" spans="1:93" x14ac:dyDescent="0.3">
      <c r="A7" s="9"/>
      <c r="B7" t="s">
        <v>0</v>
      </c>
      <c r="C7" s="88" t="s">
        <v>1</v>
      </c>
      <c r="D7" s="89" t="s">
        <v>2</v>
      </c>
      <c r="E7" s="90" t="s">
        <v>3</v>
      </c>
      <c r="F7" s="89" t="s">
        <v>4</v>
      </c>
      <c r="G7" s="89" t="s">
        <v>5</v>
      </c>
      <c r="H7" s="89" t="s">
        <v>6</v>
      </c>
      <c r="I7" s="91" t="s">
        <v>7</v>
      </c>
      <c r="J7" s="89" t="s">
        <v>78</v>
      </c>
      <c r="K7" s="89" t="s">
        <v>79</v>
      </c>
      <c r="L7" s="89" t="s">
        <v>8</v>
      </c>
      <c r="M7" s="89" t="s">
        <v>9</v>
      </c>
      <c r="N7" s="89" t="s">
        <v>10</v>
      </c>
      <c r="O7" s="89" t="s">
        <v>11</v>
      </c>
      <c r="P7" s="89" t="s">
        <v>12</v>
      </c>
      <c r="Q7" s="90" t="s">
        <v>13</v>
      </c>
      <c r="R7" s="89" t="s">
        <v>14</v>
      </c>
      <c r="S7" s="89" t="s">
        <v>15</v>
      </c>
      <c r="T7" s="89" t="s">
        <v>16</v>
      </c>
      <c r="U7" s="91" t="s">
        <v>17</v>
      </c>
      <c r="V7" s="89" t="s">
        <v>80</v>
      </c>
      <c r="W7" s="89" t="s">
        <v>81</v>
      </c>
      <c r="X7" s="89" t="s">
        <v>18</v>
      </c>
      <c r="Y7" s="89" t="s">
        <v>19</v>
      </c>
      <c r="Z7" s="89" t="s">
        <v>20</v>
      </c>
      <c r="AA7" s="89" t="s">
        <v>113</v>
      </c>
      <c r="AB7" s="89" t="s">
        <v>114</v>
      </c>
      <c r="AC7" s="90" t="s">
        <v>115</v>
      </c>
      <c r="AD7" s="89" t="s">
        <v>116</v>
      </c>
      <c r="AE7" s="89" t="s">
        <v>117</v>
      </c>
      <c r="AF7" s="89" t="s">
        <v>118</v>
      </c>
      <c r="AG7" s="91" t="s">
        <v>119</v>
      </c>
      <c r="AH7" s="89" t="s">
        <v>120</v>
      </c>
      <c r="AI7" s="89" t="s">
        <v>121</v>
      </c>
      <c r="AJ7" s="89" t="s">
        <v>122</v>
      </c>
      <c r="AK7" s="89" t="s">
        <v>123</v>
      </c>
      <c r="AL7" s="89" t="s">
        <v>124</v>
      </c>
      <c r="AM7" s="89" t="s">
        <v>125</v>
      </c>
      <c r="AN7" s="89" t="s">
        <v>126</v>
      </c>
      <c r="AO7" s="89" t="s">
        <v>127</v>
      </c>
      <c r="AP7" s="89" t="s">
        <v>128</v>
      </c>
      <c r="AQ7" s="89" t="s">
        <v>21</v>
      </c>
      <c r="AR7" s="89" t="s">
        <v>22</v>
      </c>
      <c r="AS7" s="89" t="s">
        <v>23</v>
      </c>
      <c r="AT7" s="89" t="s">
        <v>24</v>
      </c>
      <c r="AU7" s="88" t="s">
        <v>82</v>
      </c>
      <c r="AV7" s="88" t="s">
        <v>83</v>
      </c>
      <c r="AW7" s="88" t="s">
        <v>129</v>
      </c>
      <c r="AX7" s="88" t="s">
        <v>84</v>
      </c>
      <c r="AY7" s="88" t="s">
        <v>130</v>
      </c>
      <c r="AZ7" s="88" t="s">
        <v>25</v>
      </c>
      <c r="BA7" s="88" t="s">
        <v>26</v>
      </c>
      <c r="BB7" s="88" t="s">
        <v>131</v>
      </c>
      <c r="BC7" s="92" t="s">
        <v>27</v>
      </c>
      <c r="BD7" s="93" t="s">
        <v>75</v>
      </c>
      <c r="BE7" s="93" t="s">
        <v>76</v>
      </c>
      <c r="BF7" s="93" t="s">
        <v>132</v>
      </c>
    </row>
    <row r="8" spans="1:93" s="3" customFormat="1" x14ac:dyDescent="0.3">
      <c r="A8" s="9" t="s">
        <v>224</v>
      </c>
      <c r="B8" s="3" t="s">
        <v>85</v>
      </c>
      <c r="C8" s="94">
        <v>71</v>
      </c>
      <c r="D8" s="95">
        <v>12864</v>
      </c>
      <c r="E8" s="90">
        <v>5.4377030056000004</v>
      </c>
      <c r="F8" s="96">
        <v>4.2370817422</v>
      </c>
      <c r="G8" s="96">
        <v>6.9785328150000003</v>
      </c>
      <c r="H8" s="96">
        <v>0.32295376689999999</v>
      </c>
      <c r="I8" s="97">
        <v>5.5192786070000004</v>
      </c>
      <c r="J8" s="96">
        <v>4.3738439016999999</v>
      </c>
      <c r="K8" s="96">
        <v>6.9646830169999996</v>
      </c>
      <c r="L8" s="96">
        <v>0.88177946959999998</v>
      </c>
      <c r="M8" s="96">
        <v>0.68708638320000004</v>
      </c>
      <c r="N8" s="96">
        <v>1.1316408707000001</v>
      </c>
      <c r="O8" s="95">
        <v>57</v>
      </c>
      <c r="P8" s="95">
        <v>14359</v>
      </c>
      <c r="Q8" s="90">
        <v>3.9437168764999999</v>
      </c>
      <c r="R8" s="96">
        <v>2.9849818828000001</v>
      </c>
      <c r="S8" s="96">
        <v>5.2103843213000003</v>
      </c>
      <c r="T8" s="96">
        <v>0.18960989750000001</v>
      </c>
      <c r="U8" s="97">
        <v>3.9696357684999999</v>
      </c>
      <c r="V8" s="96">
        <v>3.0620075805</v>
      </c>
      <c r="W8" s="96">
        <v>5.1462995177000002</v>
      </c>
      <c r="X8" s="96">
        <v>0.82993310480000004</v>
      </c>
      <c r="Y8" s="96">
        <v>0.62817270089999999</v>
      </c>
      <c r="Z8" s="96">
        <v>1.0964961664999999</v>
      </c>
      <c r="AA8" s="95">
        <v>65</v>
      </c>
      <c r="AB8" s="95">
        <v>14205</v>
      </c>
      <c r="AC8" s="90">
        <v>4.5641325081000002</v>
      </c>
      <c r="AD8" s="96">
        <v>3.5030221367999999</v>
      </c>
      <c r="AE8" s="96">
        <v>5.9466668317</v>
      </c>
      <c r="AF8" s="96">
        <v>0.91283479970000003</v>
      </c>
      <c r="AG8" s="97">
        <v>4.5758535726999998</v>
      </c>
      <c r="AH8" s="96">
        <v>3.5883397917000002</v>
      </c>
      <c r="AI8" s="96">
        <v>5.8351318810999997</v>
      </c>
      <c r="AJ8" s="96">
        <v>1.0148877246000001</v>
      </c>
      <c r="AK8" s="96">
        <v>0.77893754380000002</v>
      </c>
      <c r="AL8" s="96">
        <v>1.3223102439000001</v>
      </c>
      <c r="AM8" s="96">
        <v>0.42079234589999998</v>
      </c>
      <c r="AN8" s="96">
        <v>1.1573174878000001</v>
      </c>
      <c r="AO8" s="96">
        <v>0.81090758549999997</v>
      </c>
      <c r="AP8" s="96">
        <v>1.6517095063</v>
      </c>
      <c r="AQ8" s="96">
        <v>7.0899259699999995E-2</v>
      </c>
      <c r="AR8" s="96">
        <v>0.72525418770000005</v>
      </c>
      <c r="AS8" s="96">
        <v>0.51179652460000002</v>
      </c>
      <c r="AT8" s="96">
        <v>1.0277397589999999</v>
      </c>
      <c r="AU8" s="94" t="s">
        <v>28</v>
      </c>
      <c r="AV8" s="94" t="s">
        <v>28</v>
      </c>
      <c r="AW8" s="94" t="s">
        <v>28</v>
      </c>
      <c r="AX8" s="94" t="s">
        <v>28</v>
      </c>
      <c r="AY8" s="94" t="s">
        <v>28</v>
      </c>
      <c r="AZ8" s="94" t="s">
        <v>28</v>
      </c>
      <c r="BA8" s="94" t="s">
        <v>28</v>
      </c>
      <c r="BB8" s="94" t="s">
        <v>28</v>
      </c>
      <c r="BC8" s="92" t="s">
        <v>28</v>
      </c>
      <c r="BD8" s="93">
        <v>14.2</v>
      </c>
      <c r="BE8" s="93">
        <v>11.4</v>
      </c>
      <c r="BF8" s="93">
        <v>13</v>
      </c>
      <c r="BG8" s="36"/>
      <c r="BH8" s="36"/>
      <c r="BI8" s="36"/>
      <c r="BJ8" s="36"/>
      <c r="BK8" s="36"/>
      <c r="BL8" s="36"/>
      <c r="BM8" s="36"/>
      <c r="BN8" s="36"/>
      <c r="BO8" s="36"/>
      <c r="BP8" s="36"/>
      <c r="BQ8" s="36"/>
      <c r="BR8" s="36"/>
      <c r="BS8" s="36"/>
      <c r="BT8" s="36"/>
      <c r="BU8" s="36"/>
      <c r="BV8" s="36"/>
      <c r="BW8" s="36"/>
    </row>
    <row r="9" spans="1:93" x14ac:dyDescent="0.3">
      <c r="A9" s="9"/>
      <c r="B9" t="s">
        <v>86</v>
      </c>
      <c r="C9" s="88">
        <v>211</v>
      </c>
      <c r="D9" s="98">
        <v>37642</v>
      </c>
      <c r="E9" s="99">
        <v>5.5702142837000004</v>
      </c>
      <c r="F9" s="89">
        <v>4.7355686656999998</v>
      </c>
      <c r="G9" s="89">
        <v>6.5519664809</v>
      </c>
      <c r="H9" s="89">
        <v>0.21931627070000001</v>
      </c>
      <c r="I9" s="91">
        <v>5.6054407310999999</v>
      </c>
      <c r="J9" s="89">
        <v>4.8979081216000004</v>
      </c>
      <c r="K9" s="89">
        <v>6.4151807281000002</v>
      </c>
      <c r="L9" s="89">
        <v>0.9032675362</v>
      </c>
      <c r="M9" s="89">
        <v>0.76792116479999994</v>
      </c>
      <c r="N9" s="89">
        <v>1.0624687524</v>
      </c>
      <c r="O9" s="98">
        <v>171</v>
      </c>
      <c r="P9" s="98">
        <v>39559</v>
      </c>
      <c r="Q9" s="99">
        <v>4.3331971520000003</v>
      </c>
      <c r="R9" s="89">
        <v>3.6166692622999999</v>
      </c>
      <c r="S9" s="89">
        <v>5.1916822349</v>
      </c>
      <c r="T9" s="89">
        <v>0.31727895020000002</v>
      </c>
      <c r="U9" s="91">
        <v>4.3226572967000001</v>
      </c>
      <c r="V9" s="89">
        <v>3.7209839506</v>
      </c>
      <c r="W9" s="89">
        <v>5.0216196449000003</v>
      </c>
      <c r="X9" s="89">
        <v>0.91189704500000002</v>
      </c>
      <c r="Y9" s="89">
        <v>0.76110776810000003</v>
      </c>
      <c r="Z9" s="89">
        <v>1.0925604173000001</v>
      </c>
      <c r="AA9" s="98">
        <v>153</v>
      </c>
      <c r="AB9" s="98">
        <v>39849</v>
      </c>
      <c r="AC9" s="99">
        <v>3.8734067312999998</v>
      </c>
      <c r="AD9" s="89">
        <v>3.2036541724999998</v>
      </c>
      <c r="AE9" s="89">
        <v>4.6831770528999996</v>
      </c>
      <c r="AF9" s="89">
        <v>0.1231795651</v>
      </c>
      <c r="AG9" s="91">
        <v>3.8394940902000001</v>
      </c>
      <c r="AH9" s="89">
        <v>3.2768641520999999</v>
      </c>
      <c r="AI9" s="89">
        <v>4.4987262774000003</v>
      </c>
      <c r="AJ9" s="89">
        <v>0.86129684819999996</v>
      </c>
      <c r="AK9" s="89">
        <v>0.71236960969999996</v>
      </c>
      <c r="AL9" s="89">
        <v>1.0413586579</v>
      </c>
      <c r="AM9" s="89">
        <v>0.31371685989999998</v>
      </c>
      <c r="AN9" s="89">
        <v>0.89389118369999998</v>
      </c>
      <c r="AO9" s="89">
        <v>0.71863891989999995</v>
      </c>
      <c r="AP9" s="89">
        <v>1.1118816781</v>
      </c>
      <c r="AQ9" s="89">
        <v>1.47108455E-2</v>
      </c>
      <c r="AR9" s="89">
        <v>0.77792288259999998</v>
      </c>
      <c r="AS9" s="89">
        <v>0.63578311700000001</v>
      </c>
      <c r="AT9" s="89">
        <v>0.95184032890000003</v>
      </c>
      <c r="AU9" s="88" t="s">
        <v>28</v>
      </c>
      <c r="AV9" s="88" t="s">
        <v>28</v>
      </c>
      <c r="AW9" s="88" t="s">
        <v>28</v>
      </c>
      <c r="AX9" s="88" t="s">
        <v>133</v>
      </c>
      <c r="AY9" s="88" t="s">
        <v>28</v>
      </c>
      <c r="AZ9" s="88" t="s">
        <v>28</v>
      </c>
      <c r="BA9" s="88" t="s">
        <v>28</v>
      </c>
      <c r="BB9" s="88" t="s">
        <v>28</v>
      </c>
      <c r="BC9" s="100" t="s">
        <v>234</v>
      </c>
      <c r="BD9" s="101">
        <v>42.2</v>
      </c>
      <c r="BE9" s="101">
        <v>34.200000000000003</v>
      </c>
      <c r="BF9" s="101">
        <v>30.6</v>
      </c>
    </row>
    <row r="10" spans="1:93" x14ac:dyDescent="0.3">
      <c r="A10" s="9"/>
      <c r="B10" t="s">
        <v>88</v>
      </c>
      <c r="C10" s="88">
        <v>45</v>
      </c>
      <c r="D10" s="98">
        <v>6616</v>
      </c>
      <c r="E10" s="99">
        <v>6.6396535238999999</v>
      </c>
      <c r="F10" s="89">
        <v>4.8906681283999998</v>
      </c>
      <c r="G10" s="89">
        <v>9.0141055905999998</v>
      </c>
      <c r="H10" s="89">
        <v>0.63572185940000003</v>
      </c>
      <c r="I10" s="91">
        <v>6.8016928657999998</v>
      </c>
      <c r="J10" s="89">
        <v>5.0784055887999999</v>
      </c>
      <c r="K10" s="89">
        <v>9.1097540422000005</v>
      </c>
      <c r="L10" s="89">
        <v>1.0766881082999999</v>
      </c>
      <c r="M10" s="89">
        <v>0.79307213789999997</v>
      </c>
      <c r="N10" s="89">
        <v>1.4617299322999999</v>
      </c>
      <c r="O10" s="98">
        <v>32</v>
      </c>
      <c r="P10" s="98">
        <v>6915</v>
      </c>
      <c r="Q10" s="99">
        <v>4.5627392507</v>
      </c>
      <c r="R10" s="89">
        <v>3.1806255359</v>
      </c>
      <c r="S10" s="89">
        <v>6.545438699</v>
      </c>
      <c r="T10" s="89">
        <v>0.82541903979999998</v>
      </c>
      <c r="U10" s="91">
        <v>4.6276211135</v>
      </c>
      <c r="V10" s="89">
        <v>3.2725417664999998</v>
      </c>
      <c r="W10" s="89">
        <v>6.5438056098999997</v>
      </c>
      <c r="X10" s="89">
        <v>0.96020289270000003</v>
      </c>
      <c r="Y10" s="89">
        <v>0.66934481069999996</v>
      </c>
      <c r="Z10" s="89">
        <v>1.3774508748000001</v>
      </c>
      <c r="AA10" s="98">
        <v>33</v>
      </c>
      <c r="AB10" s="98">
        <v>7074</v>
      </c>
      <c r="AC10" s="99">
        <v>4.6333776714999999</v>
      </c>
      <c r="AD10" s="89">
        <v>3.2429784181999999</v>
      </c>
      <c r="AE10" s="89">
        <v>6.6198987097000002</v>
      </c>
      <c r="AF10" s="89">
        <v>0.86981369809999998</v>
      </c>
      <c r="AG10" s="91">
        <v>4.6649703137999996</v>
      </c>
      <c r="AH10" s="89">
        <v>3.3164519924000002</v>
      </c>
      <c r="AI10" s="89">
        <v>6.5618160850000002</v>
      </c>
      <c r="AJ10" s="89">
        <v>1.0302851887</v>
      </c>
      <c r="AK10" s="89">
        <v>0.72111381119999995</v>
      </c>
      <c r="AL10" s="89">
        <v>1.4720111492000001</v>
      </c>
      <c r="AM10" s="89">
        <v>0.95062768070000003</v>
      </c>
      <c r="AN10" s="89">
        <v>1.0154815818</v>
      </c>
      <c r="AO10" s="89">
        <v>0.62441832539999997</v>
      </c>
      <c r="AP10" s="89">
        <v>1.6514615296999999</v>
      </c>
      <c r="AQ10" s="89">
        <v>0.1047863955</v>
      </c>
      <c r="AR10" s="89">
        <v>0.6871953837</v>
      </c>
      <c r="AS10" s="89">
        <v>0.43674074010000002</v>
      </c>
      <c r="AT10" s="89">
        <v>1.0812764919</v>
      </c>
      <c r="AU10" s="88" t="s">
        <v>28</v>
      </c>
      <c r="AV10" s="88" t="s">
        <v>28</v>
      </c>
      <c r="AW10" s="88" t="s">
        <v>28</v>
      </c>
      <c r="AX10" s="88" t="s">
        <v>28</v>
      </c>
      <c r="AY10" s="88" t="s">
        <v>28</v>
      </c>
      <c r="AZ10" s="88" t="s">
        <v>28</v>
      </c>
      <c r="BA10" s="88" t="s">
        <v>28</v>
      </c>
      <c r="BB10" s="88" t="s">
        <v>28</v>
      </c>
      <c r="BC10" s="100" t="s">
        <v>28</v>
      </c>
      <c r="BD10" s="101">
        <v>9</v>
      </c>
      <c r="BE10" s="101">
        <v>6.4</v>
      </c>
      <c r="BF10" s="101">
        <v>6.6</v>
      </c>
    </row>
    <row r="11" spans="1:93" x14ac:dyDescent="0.3">
      <c r="A11" s="9"/>
      <c r="B11" t="s">
        <v>87</v>
      </c>
      <c r="C11" s="88">
        <v>63</v>
      </c>
      <c r="D11" s="98">
        <v>9867</v>
      </c>
      <c r="E11" s="99">
        <v>6.2691604183000003</v>
      </c>
      <c r="F11" s="89">
        <v>4.8200525919999997</v>
      </c>
      <c r="G11" s="89">
        <v>8.1539301908000006</v>
      </c>
      <c r="H11" s="89">
        <v>0.90224607030000004</v>
      </c>
      <c r="I11" s="91">
        <v>6.3849194283999999</v>
      </c>
      <c r="J11" s="89">
        <v>4.9878582989</v>
      </c>
      <c r="K11" s="89">
        <v>8.1732867424000002</v>
      </c>
      <c r="L11" s="89">
        <v>1.0166088406</v>
      </c>
      <c r="M11" s="89">
        <v>0.78162110240000005</v>
      </c>
      <c r="N11" s="89">
        <v>1.3222436443000001</v>
      </c>
      <c r="O11" s="98">
        <v>51</v>
      </c>
      <c r="P11" s="98">
        <v>10043</v>
      </c>
      <c r="Q11" s="99">
        <v>5.0373398998000001</v>
      </c>
      <c r="R11" s="89">
        <v>3.7602769477</v>
      </c>
      <c r="S11" s="89">
        <v>6.7481181889000004</v>
      </c>
      <c r="T11" s="89">
        <v>0.69572134630000004</v>
      </c>
      <c r="U11" s="91">
        <v>5.0781638953000003</v>
      </c>
      <c r="V11" s="89">
        <v>3.8593543591000001</v>
      </c>
      <c r="W11" s="89">
        <v>6.6818815136999996</v>
      </c>
      <c r="X11" s="89">
        <v>1.0600799381999999</v>
      </c>
      <c r="Y11" s="89">
        <v>0.79132920029999998</v>
      </c>
      <c r="Z11" s="89">
        <v>1.4201036371</v>
      </c>
      <c r="AA11" s="98">
        <v>44</v>
      </c>
      <c r="AB11" s="98">
        <v>9700</v>
      </c>
      <c r="AC11" s="99">
        <v>4.5452355509000002</v>
      </c>
      <c r="AD11" s="89">
        <v>3.3224863736999999</v>
      </c>
      <c r="AE11" s="89">
        <v>6.2179837293000002</v>
      </c>
      <c r="AF11" s="89">
        <v>0.94699560679999994</v>
      </c>
      <c r="AG11" s="91">
        <v>4.5360824741999997</v>
      </c>
      <c r="AH11" s="89">
        <v>3.3756505465000002</v>
      </c>
      <c r="AI11" s="89">
        <v>6.0954307710000002</v>
      </c>
      <c r="AJ11" s="89">
        <v>1.0106857673</v>
      </c>
      <c r="AK11" s="89">
        <v>0.73879332600000003</v>
      </c>
      <c r="AL11" s="89">
        <v>1.3826406983999999</v>
      </c>
      <c r="AM11" s="89">
        <v>0.61739587090000003</v>
      </c>
      <c r="AN11" s="89">
        <v>0.902308687</v>
      </c>
      <c r="AO11" s="89">
        <v>0.6028245217</v>
      </c>
      <c r="AP11" s="89">
        <v>1.3505770539999999</v>
      </c>
      <c r="AQ11" s="89">
        <v>0.24555893519999999</v>
      </c>
      <c r="AR11" s="89">
        <v>0.80351108660000004</v>
      </c>
      <c r="AS11" s="89">
        <v>0.55543123569999997</v>
      </c>
      <c r="AT11" s="89">
        <v>1.1623942350000001</v>
      </c>
      <c r="AU11" s="88" t="s">
        <v>28</v>
      </c>
      <c r="AV11" s="88" t="s">
        <v>28</v>
      </c>
      <c r="AW11" s="88" t="s">
        <v>28</v>
      </c>
      <c r="AX11" s="88" t="s">
        <v>28</v>
      </c>
      <c r="AY11" s="88" t="s">
        <v>28</v>
      </c>
      <c r="AZ11" s="88" t="s">
        <v>28</v>
      </c>
      <c r="BA11" s="88" t="s">
        <v>28</v>
      </c>
      <c r="BB11" s="88" t="s">
        <v>28</v>
      </c>
      <c r="BC11" s="100" t="s">
        <v>28</v>
      </c>
      <c r="BD11" s="101">
        <v>12.6</v>
      </c>
      <c r="BE11" s="101">
        <v>10.199999999999999</v>
      </c>
      <c r="BF11" s="101">
        <v>8.8000000000000007</v>
      </c>
      <c r="BQ11" s="45"/>
      <c r="CC11" s="4"/>
      <c r="CO11" s="4"/>
    </row>
    <row r="12" spans="1:93" x14ac:dyDescent="0.3">
      <c r="A12" s="9"/>
      <c r="B12" t="s">
        <v>89</v>
      </c>
      <c r="C12" s="88">
        <v>85</v>
      </c>
      <c r="D12" s="98">
        <v>8578</v>
      </c>
      <c r="E12" s="99">
        <v>9.3675701886000002</v>
      </c>
      <c r="F12" s="89">
        <v>7.4279028765000001</v>
      </c>
      <c r="G12" s="89">
        <v>11.813747795999999</v>
      </c>
      <c r="H12" s="89">
        <v>4.1263710000000002E-4</v>
      </c>
      <c r="I12" s="91">
        <v>9.9090697131999992</v>
      </c>
      <c r="J12" s="89">
        <v>8.0113759724999998</v>
      </c>
      <c r="K12" s="89">
        <v>12.256279436</v>
      </c>
      <c r="L12" s="89">
        <v>1.5190478522999999</v>
      </c>
      <c r="M12" s="89">
        <v>1.204510848</v>
      </c>
      <c r="N12" s="89">
        <v>1.9157207105</v>
      </c>
      <c r="O12" s="98">
        <v>67</v>
      </c>
      <c r="P12" s="98">
        <v>8162</v>
      </c>
      <c r="Q12" s="99">
        <v>7.8542645702999998</v>
      </c>
      <c r="R12" s="89">
        <v>6.0511285508999997</v>
      </c>
      <c r="S12" s="89">
        <v>10.194705238999999</v>
      </c>
      <c r="T12" s="89">
        <v>1.5911939999999999E-4</v>
      </c>
      <c r="U12" s="91">
        <v>8.2087723596999993</v>
      </c>
      <c r="V12" s="89">
        <v>6.4608162962</v>
      </c>
      <c r="W12" s="89">
        <v>10.429633124</v>
      </c>
      <c r="X12" s="89">
        <v>1.6528859411000001</v>
      </c>
      <c r="Y12" s="89">
        <v>1.2734260757</v>
      </c>
      <c r="Z12" s="89">
        <v>2.1454185573000002</v>
      </c>
      <c r="AA12" s="98">
        <v>59</v>
      </c>
      <c r="AB12" s="98">
        <v>7798</v>
      </c>
      <c r="AC12" s="99">
        <v>7.3138428957999997</v>
      </c>
      <c r="AD12" s="89">
        <v>5.5466860445000004</v>
      </c>
      <c r="AE12" s="89">
        <v>9.6440104010999992</v>
      </c>
      <c r="AF12" s="89">
        <v>5.6809479999999995E-4</v>
      </c>
      <c r="AG12" s="91">
        <v>7.566042575</v>
      </c>
      <c r="AH12" s="89">
        <v>5.8620805113000003</v>
      </c>
      <c r="AI12" s="89">
        <v>9.7653043381</v>
      </c>
      <c r="AJ12" s="89">
        <v>1.6263176762</v>
      </c>
      <c r="AK12" s="89">
        <v>1.2333698833</v>
      </c>
      <c r="AL12" s="89">
        <v>2.1444574089000001</v>
      </c>
      <c r="AM12" s="89">
        <v>0.68973944040000001</v>
      </c>
      <c r="AN12" s="89">
        <v>0.93119385399999999</v>
      </c>
      <c r="AO12" s="89">
        <v>0.65620371170000003</v>
      </c>
      <c r="AP12" s="89">
        <v>1.3214219583</v>
      </c>
      <c r="AQ12" s="89">
        <v>0.2808969</v>
      </c>
      <c r="AR12" s="89">
        <v>0.83845270569999997</v>
      </c>
      <c r="AS12" s="89">
        <v>0.60868251900000003</v>
      </c>
      <c r="AT12" s="89">
        <v>1.1549583202</v>
      </c>
      <c r="AU12" s="88">
        <v>1</v>
      </c>
      <c r="AV12" s="88">
        <v>2</v>
      </c>
      <c r="AW12" s="88">
        <v>3</v>
      </c>
      <c r="AX12" s="88" t="s">
        <v>28</v>
      </c>
      <c r="AY12" s="88" t="s">
        <v>28</v>
      </c>
      <c r="AZ12" s="88" t="s">
        <v>28</v>
      </c>
      <c r="BA12" s="88" t="s">
        <v>28</v>
      </c>
      <c r="BB12" s="88" t="s">
        <v>28</v>
      </c>
      <c r="BC12" s="100" t="s">
        <v>134</v>
      </c>
      <c r="BD12" s="101">
        <v>17</v>
      </c>
      <c r="BE12" s="101">
        <v>13.4</v>
      </c>
      <c r="BF12" s="101">
        <v>11.8</v>
      </c>
      <c r="BQ12" s="45"/>
      <c r="CC12" s="4"/>
      <c r="CO12" s="4"/>
    </row>
    <row r="13" spans="1:93" s="3" customFormat="1" x14ac:dyDescent="0.3">
      <c r="A13" s="9" t="s">
        <v>29</v>
      </c>
      <c r="B13" s="3" t="s">
        <v>50</v>
      </c>
      <c r="C13" s="94">
        <v>475</v>
      </c>
      <c r="D13" s="95">
        <v>75725</v>
      </c>
      <c r="E13" s="90">
        <v>6.1667380488000001</v>
      </c>
      <c r="F13" s="96">
        <v>5.3709465367</v>
      </c>
      <c r="G13" s="96">
        <v>7.0804387835</v>
      </c>
      <c r="H13" s="96" t="s">
        <v>28</v>
      </c>
      <c r="I13" s="97">
        <v>6.2726972598000001</v>
      </c>
      <c r="J13" s="96">
        <v>5.7332188787999998</v>
      </c>
      <c r="K13" s="96">
        <v>6.8629389084000003</v>
      </c>
      <c r="L13" s="96" t="s">
        <v>28</v>
      </c>
      <c r="M13" s="96" t="s">
        <v>28</v>
      </c>
      <c r="N13" s="96" t="s">
        <v>28</v>
      </c>
      <c r="O13" s="95">
        <v>379</v>
      </c>
      <c r="P13" s="95">
        <v>79182</v>
      </c>
      <c r="Q13" s="90">
        <v>4.7518490993000002</v>
      </c>
      <c r="R13" s="96">
        <v>4.1103699996999996</v>
      </c>
      <c r="S13" s="96">
        <v>5.4934397304000004</v>
      </c>
      <c r="T13" s="96" t="s">
        <v>28</v>
      </c>
      <c r="U13" s="97">
        <v>4.7864413628999998</v>
      </c>
      <c r="V13" s="96">
        <v>4.3280219683999999</v>
      </c>
      <c r="W13" s="96">
        <v>5.2934160426999997</v>
      </c>
      <c r="X13" s="96" t="s">
        <v>28</v>
      </c>
      <c r="Y13" s="96" t="s">
        <v>28</v>
      </c>
      <c r="Z13" s="96" t="s">
        <v>28</v>
      </c>
      <c r="AA13" s="95">
        <v>354</v>
      </c>
      <c r="AB13" s="95">
        <v>78716</v>
      </c>
      <c r="AC13" s="90">
        <v>4.4971797347000004</v>
      </c>
      <c r="AD13" s="96">
        <v>4.0522795077999998</v>
      </c>
      <c r="AE13" s="96">
        <v>4.9909256081000004</v>
      </c>
      <c r="AF13" s="96" t="s">
        <v>28</v>
      </c>
      <c r="AG13" s="97">
        <v>4.4971797347000004</v>
      </c>
      <c r="AH13" s="96">
        <v>4.0522795077999998</v>
      </c>
      <c r="AI13" s="96">
        <v>4.9909256081000004</v>
      </c>
      <c r="AJ13" s="96" t="s">
        <v>28</v>
      </c>
      <c r="AK13" s="96" t="s">
        <v>28</v>
      </c>
      <c r="AL13" s="96" t="s">
        <v>28</v>
      </c>
      <c r="AM13" s="96">
        <v>0.45660149579999998</v>
      </c>
      <c r="AN13" s="96">
        <v>0.94640626009999995</v>
      </c>
      <c r="AO13" s="96">
        <v>0.81864550359999999</v>
      </c>
      <c r="AP13" s="96">
        <v>1.0941058189999999</v>
      </c>
      <c r="AQ13" s="96">
        <v>1.56441E-4</v>
      </c>
      <c r="AR13" s="96">
        <v>0.77056120459999999</v>
      </c>
      <c r="AS13" s="96">
        <v>0.67317066579999996</v>
      </c>
      <c r="AT13" s="96">
        <v>0.88204165779999999</v>
      </c>
      <c r="AU13" s="94" t="s">
        <v>28</v>
      </c>
      <c r="AV13" s="94" t="s">
        <v>28</v>
      </c>
      <c r="AW13" s="94" t="s">
        <v>28</v>
      </c>
      <c r="AX13" s="94" t="s">
        <v>133</v>
      </c>
      <c r="AY13" s="94" t="s">
        <v>28</v>
      </c>
      <c r="AZ13" s="94" t="s">
        <v>28</v>
      </c>
      <c r="BA13" s="94" t="s">
        <v>28</v>
      </c>
      <c r="BB13" s="94" t="s">
        <v>28</v>
      </c>
      <c r="BC13" s="92" t="s">
        <v>234</v>
      </c>
      <c r="BD13" s="93">
        <v>95</v>
      </c>
      <c r="BE13" s="93">
        <v>75.8</v>
      </c>
      <c r="BF13" s="93">
        <v>70.8</v>
      </c>
      <c r="BG13" s="36"/>
      <c r="BH13" s="36"/>
      <c r="BI13" s="36"/>
      <c r="BJ13" s="36"/>
      <c r="BK13" s="36"/>
      <c r="BL13" s="36"/>
      <c r="BM13" s="36"/>
      <c r="BN13" s="36"/>
      <c r="BO13" s="36"/>
      <c r="BP13" s="36"/>
      <c r="BQ13" s="36"/>
      <c r="BR13" s="36"/>
      <c r="BS13" s="36"/>
      <c r="BT13" s="36"/>
      <c r="BU13" s="36"/>
      <c r="BV13" s="36"/>
      <c r="BW13" s="36"/>
    </row>
    <row r="14" spans="1:93" s="3" customFormat="1" x14ac:dyDescent="0.3">
      <c r="A14" s="9" t="s">
        <v>135</v>
      </c>
      <c r="B14" s="3" t="s">
        <v>106</v>
      </c>
      <c r="C14" s="94">
        <v>23</v>
      </c>
      <c r="D14" s="95">
        <v>4560</v>
      </c>
      <c r="E14" s="90">
        <v>5.0036780034000001</v>
      </c>
      <c r="F14" s="96">
        <v>3.2925378749999998</v>
      </c>
      <c r="G14" s="96">
        <v>7.6041019153000002</v>
      </c>
      <c r="H14" s="96">
        <v>0.31475763899999998</v>
      </c>
      <c r="I14" s="97">
        <v>5.0438596490999998</v>
      </c>
      <c r="J14" s="96">
        <v>3.3517776624</v>
      </c>
      <c r="K14" s="96">
        <v>7.5901574395000004</v>
      </c>
      <c r="L14" s="96">
        <v>0.80681476350000003</v>
      </c>
      <c r="M14" s="96">
        <v>0.53090310070000002</v>
      </c>
      <c r="N14" s="96">
        <v>1.2261184042</v>
      </c>
      <c r="O14" s="95">
        <v>16</v>
      </c>
      <c r="P14" s="95">
        <v>5333</v>
      </c>
      <c r="Q14" s="90">
        <v>2.9837530416</v>
      </c>
      <c r="R14" s="96">
        <v>1.8092558083000001</v>
      </c>
      <c r="S14" s="96">
        <v>4.9206873744999999</v>
      </c>
      <c r="T14" s="96">
        <v>6.7610087999999999E-2</v>
      </c>
      <c r="U14" s="97">
        <v>3.0001875117000001</v>
      </c>
      <c r="V14" s="96">
        <v>1.8380106062999999</v>
      </c>
      <c r="W14" s="96">
        <v>4.8972106443000003</v>
      </c>
      <c r="X14" s="96">
        <v>0.6272057982</v>
      </c>
      <c r="Y14" s="96">
        <v>0.38031824939999997</v>
      </c>
      <c r="Z14" s="96">
        <v>1.0343629683</v>
      </c>
      <c r="AA14" s="95">
        <v>26</v>
      </c>
      <c r="AB14" s="95">
        <v>5484</v>
      </c>
      <c r="AC14" s="90">
        <v>4.7405348993</v>
      </c>
      <c r="AD14" s="96">
        <v>3.1830195415000002</v>
      </c>
      <c r="AE14" s="96">
        <v>7.0601737875000001</v>
      </c>
      <c r="AF14" s="96">
        <v>0.79539442110000003</v>
      </c>
      <c r="AG14" s="97">
        <v>4.7410649161</v>
      </c>
      <c r="AH14" s="96">
        <v>3.2280596032000002</v>
      </c>
      <c r="AI14" s="96">
        <v>6.9632222765999998</v>
      </c>
      <c r="AJ14" s="96">
        <v>1.0541128393999999</v>
      </c>
      <c r="AK14" s="96">
        <v>0.70778126050000001</v>
      </c>
      <c r="AL14" s="96">
        <v>1.569911412</v>
      </c>
      <c r="AM14" s="96">
        <v>0.14511763459999999</v>
      </c>
      <c r="AN14" s="96">
        <v>1.5887825947000001</v>
      </c>
      <c r="AO14" s="96">
        <v>0.85229639909999999</v>
      </c>
      <c r="AP14" s="96">
        <v>2.9616810958999999</v>
      </c>
      <c r="AQ14" s="96">
        <v>0.11227013850000001</v>
      </c>
      <c r="AR14" s="96">
        <v>0.59631196080000004</v>
      </c>
      <c r="AS14" s="96">
        <v>0.31504148990000003</v>
      </c>
      <c r="AT14" s="96">
        <v>1.1287019837000001</v>
      </c>
      <c r="AU14" s="94" t="s">
        <v>28</v>
      </c>
      <c r="AV14" s="94" t="s">
        <v>28</v>
      </c>
      <c r="AW14" s="94" t="s">
        <v>28</v>
      </c>
      <c r="AX14" s="94" t="s">
        <v>28</v>
      </c>
      <c r="AY14" s="94" t="s">
        <v>28</v>
      </c>
      <c r="AZ14" s="94" t="s">
        <v>28</v>
      </c>
      <c r="BA14" s="94" t="s">
        <v>28</v>
      </c>
      <c r="BB14" s="94" t="s">
        <v>28</v>
      </c>
      <c r="BC14" s="92" t="s">
        <v>28</v>
      </c>
      <c r="BD14" s="93">
        <v>4.5999999999999996</v>
      </c>
      <c r="BE14" s="93">
        <v>3.2</v>
      </c>
      <c r="BF14" s="93">
        <v>5.2</v>
      </c>
      <c r="BG14" s="36"/>
      <c r="BH14" s="36"/>
      <c r="BI14" s="36"/>
      <c r="BJ14" s="36"/>
      <c r="BK14" s="36"/>
      <c r="BL14" s="36"/>
      <c r="BM14" s="36"/>
      <c r="BN14" s="36"/>
      <c r="BO14" s="36"/>
      <c r="BP14" s="36"/>
      <c r="BQ14" s="36"/>
      <c r="BR14" s="36"/>
      <c r="BS14" s="36"/>
      <c r="BT14" s="36"/>
      <c r="BU14" s="36"/>
      <c r="BV14" s="36"/>
      <c r="BW14" s="36"/>
    </row>
    <row r="15" spans="1:93" x14ac:dyDescent="0.3">
      <c r="A15" s="9"/>
      <c r="B15" t="s">
        <v>107</v>
      </c>
      <c r="C15" s="88">
        <v>12</v>
      </c>
      <c r="D15" s="98">
        <v>1842</v>
      </c>
      <c r="E15" s="99">
        <v>6.4718802911999997</v>
      </c>
      <c r="F15" s="89">
        <v>3.6493165652999999</v>
      </c>
      <c r="G15" s="89">
        <v>11.477555797999999</v>
      </c>
      <c r="H15" s="89">
        <v>0.88404485190000004</v>
      </c>
      <c r="I15" s="91">
        <v>6.5146579805</v>
      </c>
      <c r="J15" s="89">
        <v>3.6997374027999999</v>
      </c>
      <c r="K15" s="89">
        <v>11.471292144</v>
      </c>
      <c r="L15" s="89">
        <v>1.0435540742</v>
      </c>
      <c r="M15" s="89">
        <v>0.58843164560000005</v>
      </c>
      <c r="N15" s="89">
        <v>1.8506909239</v>
      </c>
      <c r="O15" s="98">
        <v>7</v>
      </c>
      <c r="P15" s="98">
        <v>1886</v>
      </c>
      <c r="Q15" s="99">
        <v>3.7128662273000002</v>
      </c>
      <c r="R15" s="89">
        <v>1.7579745619</v>
      </c>
      <c r="S15" s="89">
        <v>7.8416240601</v>
      </c>
      <c r="T15" s="89">
        <v>0.51584236370000003</v>
      </c>
      <c r="U15" s="91">
        <v>3.7115588546999998</v>
      </c>
      <c r="V15" s="89">
        <v>1.7694260179000001</v>
      </c>
      <c r="W15" s="89">
        <v>7.7853885909000002</v>
      </c>
      <c r="X15" s="89">
        <v>0.7804704992</v>
      </c>
      <c r="Y15" s="89">
        <v>0.36953857210000002</v>
      </c>
      <c r="Z15" s="89">
        <v>1.6483643283</v>
      </c>
      <c r="AA15" s="98">
        <v>6</v>
      </c>
      <c r="AB15" s="98">
        <v>1878</v>
      </c>
      <c r="AC15" s="99">
        <v>3.2061836638000001</v>
      </c>
      <c r="AD15" s="89">
        <v>1.4307021406</v>
      </c>
      <c r="AE15" s="89">
        <v>7.1850131448000001</v>
      </c>
      <c r="AF15" s="89">
        <v>0.41114294800000001</v>
      </c>
      <c r="AG15" s="91">
        <v>3.1948881788999999</v>
      </c>
      <c r="AH15" s="89">
        <v>1.4353376854</v>
      </c>
      <c r="AI15" s="89">
        <v>7.1114348764999997</v>
      </c>
      <c r="AJ15" s="89">
        <v>0.71293207140000003</v>
      </c>
      <c r="AK15" s="89">
        <v>0.3181331912</v>
      </c>
      <c r="AL15" s="89">
        <v>1.597670889</v>
      </c>
      <c r="AM15" s="89">
        <v>0.79199414180000005</v>
      </c>
      <c r="AN15" s="89">
        <v>0.86353331030000002</v>
      </c>
      <c r="AO15" s="89">
        <v>0.2902081856</v>
      </c>
      <c r="AP15" s="89">
        <v>2.5694994658999999</v>
      </c>
      <c r="AQ15" s="89">
        <v>0.2426770369</v>
      </c>
      <c r="AR15" s="89">
        <v>0.57369204309999999</v>
      </c>
      <c r="AS15" s="89">
        <v>0.2258608705</v>
      </c>
      <c r="AT15" s="89">
        <v>1.4571915871000001</v>
      </c>
      <c r="AU15" s="88" t="s">
        <v>28</v>
      </c>
      <c r="AV15" s="88" t="s">
        <v>28</v>
      </c>
      <c r="AW15" s="88" t="s">
        <v>28</v>
      </c>
      <c r="AX15" s="88" t="s">
        <v>28</v>
      </c>
      <c r="AY15" s="88" t="s">
        <v>28</v>
      </c>
      <c r="AZ15" s="88" t="s">
        <v>28</v>
      </c>
      <c r="BA15" s="88" t="s">
        <v>28</v>
      </c>
      <c r="BB15" s="88" t="s">
        <v>28</v>
      </c>
      <c r="BC15" s="100" t="s">
        <v>28</v>
      </c>
      <c r="BD15" s="101">
        <v>2.4</v>
      </c>
      <c r="BE15" s="101">
        <v>1.4</v>
      </c>
      <c r="BF15" s="101">
        <v>1.2</v>
      </c>
    </row>
    <row r="16" spans="1:93" x14ac:dyDescent="0.3">
      <c r="A16" s="9"/>
      <c r="B16" t="s">
        <v>108</v>
      </c>
      <c r="C16" s="88">
        <v>15</v>
      </c>
      <c r="D16" s="98">
        <v>3620</v>
      </c>
      <c r="E16" s="99">
        <v>4.0989216213999997</v>
      </c>
      <c r="F16" s="89">
        <v>2.4514213467000001</v>
      </c>
      <c r="G16" s="89">
        <v>6.8536396164999998</v>
      </c>
      <c r="H16" s="89">
        <v>0.11435954750000001</v>
      </c>
      <c r="I16" s="91">
        <v>4.1436464087999996</v>
      </c>
      <c r="J16" s="89">
        <v>2.4980630473000001</v>
      </c>
      <c r="K16" s="89">
        <v>6.8732474866000004</v>
      </c>
      <c r="L16" s="89">
        <v>0.66092791669999995</v>
      </c>
      <c r="M16" s="89">
        <v>0.39527782020000002</v>
      </c>
      <c r="N16" s="89">
        <v>1.1051106051999999</v>
      </c>
      <c r="O16" s="98">
        <v>18</v>
      </c>
      <c r="P16" s="98">
        <v>4125</v>
      </c>
      <c r="Q16" s="99">
        <v>4.3251800132999998</v>
      </c>
      <c r="R16" s="89">
        <v>2.6954683617000001</v>
      </c>
      <c r="S16" s="89">
        <v>6.9402343628000001</v>
      </c>
      <c r="T16" s="89">
        <v>0.69312794389999999</v>
      </c>
      <c r="U16" s="91">
        <v>4.3636363636000004</v>
      </c>
      <c r="V16" s="89">
        <v>2.7492765288999998</v>
      </c>
      <c r="W16" s="89">
        <v>6.925939284</v>
      </c>
      <c r="X16" s="89">
        <v>0.90918314789999999</v>
      </c>
      <c r="Y16" s="89">
        <v>0.56660633839999996</v>
      </c>
      <c r="Z16" s="89">
        <v>1.4588858974000001</v>
      </c>
      <c r="AA16" s="98">
        <v>21</v>
      </c>
      <c r="AB16" s="98">
        <v>3988</v>
      </c>
      <c r="AC16" s="99">
        <v>5.2462443648999999</v>
      </c>
      <c r="AD16" s="89">
        <v>3.3776793312</v>
      </c>
      <c r="AE16" s="89">
        <v>8.1485177361000005</v>
      </c>
      <c r="AF16" s="89">
        <v>0.49286496540000002</v>
      </c>
      <c r="AG16" s="91">
        <v>5.2657973921999996</v>
      </c>
      <c r="AH16" s="89">
        <v>3.4333394221</v>
      </c>
      <c r="AI16" s="89">
        <v>8.0762833983999993</v>
      </c>
      <c r="AJ16" s="89">
        <v>1.1665631961</v>
      </c>
      <c r="AK16" s="89">
        <v>0.7510661193</v>
      </c>
      <c r="AL16" s="89">
        <v>1.8119172940999999</v>
      </c>
      <c r="AM16" s="89">
        <v>0.54782539860000001</v>
      </c>
      <c r="AN16" s="89">
        <v>1.2129539923999999</v>
      </c>
      <c r="AO16" s="89">
        <v>0.64628424770000004</v>
      </c>
      <c r="AP16" s="89">
        <v>2.2764865348000001</v>
      </c>
      <c r="AQ16" s="89">
        <v>0.87785686259999995</v>
      </c>
      <c r="AR16" s="89">
        <v>1.0551994922000001</v>
      </c>
      <c r="AS16" s="89">
        <v>0.53180071230000003</v>
      </c>
      <c r="AT16" s="89">
        <v>2.0937278618000001</v>
      </c>
      <c r="AU16" s="88" t="s">
        <v>28</v>
      </c>
      <c r="AV16" s="88" t="s">
        <v>28</v>
      </c>
      <c r="AW16" s="88" t="s">
        <v>28</v>
      </c>
      <c r="AX16" s="88" t="s">
        <v>28</v>
      </c>
      <c r="AY16" s="88" t="s">
        <v>28</v>
      </c>
      <c r="AZ16" s="88" t="s">
        <v>28</v>
      </c>
      <c r="BA16" s="88" t="s">
        <v>28</v>
      </c>
      <c r="BB16" s="88" t="s">
        <v>28</v>
      </c>
      <c r="BC16" s="100" t="s">
        <v>28</v>
      </c>
      <c r="BD16" s="101">
        <v>3</v>
      </c>
      <c r="BE16" s="101">
        <v>3.6</v>
      </c>
      <c r="BF16" s="101">
        <v>4.2</v>
      </c>
    </row>
    <row r="17" spans="1:58" x14ac:dyDescent="0.3">
      <c r="A17" s="9"/>
      <c r="B17" t="s">
        <v>109</v>
      </c>
      <c r="C17" s="88">
        <v>21</v>
      </c>
      <c r="D17" s="98">
        <v>2842</v>
      </c>
      <c r="E17" s="99">
        <v>7.2588364043000002</v>
      </c>
      <c r="F17" s="89">
        <v>4.6885585430000001</v>
      </c>
      <c r="G17" s="89">
        <v>11.238146109000001</v>
      </c>
      <c r="H17" s="89">
        <v>0.4803580851</v>
      </c>
      <c r="I17" s="91">
        <v>7.3891625616000001</v>
      </c>
      <c r="J17" s="89">
        <v>4.8177894494000002</v>
      </c>
      <c r="K17" s="89">
        <v>11.332940955</v>
      </c>
      <c r="L17" s="89">
        <v>1.1704462943</v>
      </c>
      <c r="M17" s="89">
        <v>0.75600353369999995</v>
      </c>
      <c r="N17" s="89">
        <v>1.8120874661999999</v>
      </c>
      <c r="O17" s="98">
        <v>16</v>
      </c>
      <c r="P17" s="98">
        <v>3015</v>
      </c>
      <c r="Q17" s="99">
        <v>5.2336027983999998</v>
      </c>
      <c r="R17" s="89">
        <v>3.1733988530000001</v>
      </c>
      <c r="S17" s="89">
        <v>8.6313128349999992</v>
      </c>
      <c r="T17" s="89">
        <v>0.70848914789999995</v>
      </c>
      <c r="U17" s="91">
        <v>5.3067993367000001</v>
      </c>
      <c r="V17" s="89">
        <v>3.2511146147000001</v>
      </c>
      <c r="W17" s="89">
        <v>8.6622966387999991</v>
      </c>
      <c r="X17" s="89">
        <v>1.1001399831000001</v>
      </c>
      <c r="Y17" s="89">
        <v>0.66707067679999998</v>
      </c>
      <c r="Z17" s="89">
        <v>1.8143624426</v>
      </c>
      <c r="AA17" s="98">
        <v>12</v>
      </c>
      <c r="AB17" s="98">
        <v>2855</v>
      </c>
      <c r="AC17" s="99">
        <v>4.1758011292999999</v>
      </c>
      <c r="AD17" s="89">
        <v>2.3488785476</v>
      </c>
      <c r="AE17" s="89">
        <v>7.4236767540999997</v>
      </c>
      <c r="AF17" s="89">
        <v>0.80060145289999995</v>
      </c>
      <c r="AG17" s="91">
        <v>4.2031523643000002</v>
      </c>
      <c r="AH17" s="89">
        <v>2.3870109618000002</v>
      </c>
      <c r="AI17" s="89">
        <v>7.4010928646999998</v>
      </c>
      <c r="AJ17" s="89">
        <v>0.92853774489999996</v>
      </c>
      <c r="AK17" s="89">
        <v>0.52230034960000005</v>
      </c>
      <c r="AL17" s="89">
        <v>1.6507405067000001</v>
      </c>
      <c r="AM17" s="89">
        <v>0.55435832249999994</v>
      </c>
      <c r="AN17" s="89">
        <v>0.79788269960000002</v>
      </c>
      <c r="AO17" s="89">
        <v>0.37745701539999998</v>
      </c>
      <c r="AP17" s="89">
        <v>1.6865941719999999</v>
      </c>
      <c r="AQ17" s="89">
        <v>0.32425388189999999</v>
      </c>
      <c r="AR17" s="89">
        <v>0.72099748590000001</v>
      </c>
      <c r="AS17" s="89">
        <v>0.37623998209999998</v>
      </c>
      <c r="AT17" s="89">
        <v>1.3816643618</v>
      </c>
      <c r="AU17" s="88" t="s">
        <v>28</v>
      </c>
      <c r="AV17" s="88" t="s">
        <v>28</v>
      </c>
      <c r="AW17" s="88" t="s">
        <v>28</v>
      </c>
      <c r="AX17" s="88" t="s">
        <v>28</v>
      </c>
      <c r="AY17" s="88" t="s">
        <v>28</v>
      </c>
      <c r="AZ17" s="88" t="s">
        <v>28</v>
      </c>
      <c r="BA17" s="88" t="s">
        <v>28</v>
      </c>
      <c r="BB17" s="88" t="s">
        <v>28</v>
      </c>
      <c r="BC17" s="100" t="s">
        <v>28</v>
      </c>
      <c r="BD17" s="101">
        <v>4.2</v>
      </c>
      <c r="BE17" s="101">
        <v>3.2</v>
      </c>
      <c r="BF17" s="101">
        <v>2.4</v>
      </c>
    </row>
    <row r="18" spans="1:58" x14ac:dyDescent="0.3">
      <c r="A18" s="9"/>
      <c r="B18" s="3" t="s">
        <v>63</v>
      </c>
      <c r="C18" s="94">
        <v>14</v>
      </c>
      <c r="D18" s="95">
        <v>2399</v>
      </c>
      <c r="E18" s="90">
        <v>5.8444633032000004</v>
      </c>
      <c r="F18" s="96">
        <v>3.4344683603999999</v>
      </c>
      <c r="G18" s="96">
        <v>9.9455716921999997</v>
      </c>
      <c r="H18" s="96">
        <v>0.82683170459999999</v>
      </c>
      <c r="I18" s="97">
        <v>5.8357649020000002</v>
      </c>
      <c r="J18" s="96">
        <v>3.4562456827000001</v>
      </c>
      <c r="K18" s="96">
        <v>9.8535101723</v>
      </c>
      <c r="L18" s="96">
        <v>0.9423866353</v>
      </c>
      <c r="M18" s="96">
        <v>0.5537885883</v>
      </c>
      <c r="N18" s="96">
        <v>1.6036671559</v>
      </c>
      <c r="O18" s="95" t="s">
        <v>28</v>
      </c>
      <c r="P18" s="95" t="s">
        <v>28</v>
      </c>
      <c r="Q18" s="90" t="s">
        <v>28</v>
      </c>
      <c r="R18" s="96" t="s">
        <v>28</v>
      </c>
      <c r="S18" s="96" t="s">
        <v>28</v>
      </c>
      <c r="T18" s="96" t="s">
        <v>28</v>
      </c>
      <c r="U18" s="97" t="s">
        <v>28</v>
      </c>
      <c r="V18" s="96" t="s">
        <v>28</v>
      </c>
      <c r="W18" s="96" t="s">
        <v>28</v>
      </c>
      <c r="X18" s="96" t="s">
        <v>28</v>
      </c>
      <c r="Y18" s="96" t="s">
        <v>28</v>
      </c>
      <c r="Z18" s="96" t="s">
        <v>28</v>
      </c>
      <c r="AA18" s="95">
        <v>12</v>
      </c>
      <c r="AB18" s="95">
        <v>2643</v>
      </c>
      <c r="AC18" s="90">
        <v>4.5696069860000001</v>
      </c>
      <c r="AD18" s="96">
        <v>2.5704776260000002</v>
      </c>
      <c r="AE18" s="96">
        <v>8.1235128427000003</v>
      </c>
      <c r="AF18" s="96">
        <v>0.95659492999999995</v>
      </c>
      <c r="AG18" s="97">
        <v>4.5402951191999996</v>
      </c>
      <c r="AH18" s="96">
        <v>2.5784775996999998</v>
      </c>
      <c r="AI18" s="96">
        <v>7.9947484405999996</v>
      </c>
      <c r="AJ18" s="96">
        <v>1.0161050382000001</v>
      </c>
      <c r="AK18" s="96">
        <v>0.57157547119999996</v>
      </c>
      <c r="AL18" s="96">
        <v>1.8063571664</v>
      </c>
      <c r="AM18" s="96">
        <v>3.1259204499999999E-2</v>
      </c>
      <c r="AN18" s="96">
        <v>4.0158635548000001</v>
      </c>
      <c r="AO18" s="96">
        <v>1.1332547612999999</v>
      </c>
      <c r="AP18" s="96">
        <v>14.230833736999999</v>
      </c>
      <c r="AQ18" s="96">
        <v>1.0111815499999999E-2</v>
      </c>
      <c r="AR18" s="96">
        <v>0.1946952092</v>
      </c>
      <c r="AS18" s="96">
        <v>5.5951606000000001E-2</v>
      </c>
      <c r="AT18" s="96">
        <v>0.67748233120000001</v>
      </c>
      <c r="AU18" s="94" t="s">
        <v>28</v>
      </c>
      <c r="AV18" s="94" t="s">
        <v>28</v>
      </c>
      <c r="AW18" s="94" t="s">
        <v>28</v>
      </c>
      <c r="AX18" s="94" t="s">
        <v>28</v>
      </c>
      <c r="AY18" s="94" t="s">
        <v>28</v>
      </c>
      <c r="AZ18" s="94" t="s">
        <v>28</v>
      </c>
      <c r="BA18" s="94" t="s">
        <v>235</v>
      </c>
      <c r="BB18" s="94" t="s">
        <v>28</v>
      </c>
      <c r="BC18" s="92" t="s">
        <v>236</v>
      </c>
      <c r="BD18" s="93">
        <v>2.8</v>
      </c>
      <c r="BE18" s="93" t="s">
        <v>28</v>
      </c>
      <c r="BF18" s="93">
        <v>2.4</v>
      </c>
    </row>
    <row r="19" spans="1:58" x14ac:dyDescent="0.3">
      <c r="A19" s="9"/>
      <c r="B19" t="s">
        <v>64</v>
      </c>
      <c r="C19" s="88" t="s">
        <v>28</v>
      </c>
      <c r="D19" s="98" t="s">
        <v>28</v>
      </c>
      <c r="E19" s="99" t="s">
        <v>28</v>
      </c>
      <c r="F19" s="89" t="s">
        <v>28</v>
      </c>
      <c r="G19" s="89" t="s">
        <v>28</v>
      </c>
      <c r="H19" s="89" t="s">
        <v>28</v>
      </c>
      <c r="I19" s="91" t="s">
        <v>28</v>
      </c>
      <c r="J19" s="89" t="s">
        <v>28</v>
      </c>
      <c r="K19" s="89" t="s">
        <v>28</v>
      </c>
      <c r="L19" s="89" t="s">
        <v>28</v>
      </c>
      <c r="M19" s="89" t="s">
        <v>28</v>
      </c>
      <c r="N19" s="89" t="s">
        <v>28</v>
      </c>
      <c r="O19" s="98">
        <v>6</v>
      </c>
      <c r="P19" s="98">
        <v>985</v>
      </c>
      <c r="Q19" s="99">
        <v>6.0620217170000004</v>
      </c>
      <c r="R19" s="89">
        <v>2.7062438108000002</v>
      </c>
      <c r="S19" s="89">
        <v>13.579008348</v>
      </c>
      <c r="T19" s="89">
        <v>0.55582796199999995</v>
      </c>
      <c r="U19" s="91">
        <v>6.0913705584000004</v>
      </c>
      <c r="V19" s="89">
        <v>2.7366133738</v>
      </c>
      <c r="W19" s="89">
        <v>13.558654516000001</v>
      </c>
      <c r="X19" s="89">
        <v>1.2742794450999999</v>
      </c>
      <c r="Y19" s="89">
        <v>0.56887141330000002</v>
      </c>
      <c r="Z19" s="89">
        <v>2.8544027108000001</v>
      </c>
      <c r="AA19" s="98" t="s">
        <v>28</v>
      </c>
      <c r="AB19" s="98" t="s">
        <v>28</v>
      </c>
      <c r="AC19" s="99" t="s">
        <v>28</v>
      </c>
      <c r="AD19" s="89" t="s">
        <v>28</v>
      </c>
      <c r="AE19" s="89" t="s">
        <v>28</v>
      </c>
      <c r="AF19" s="89" t="s">
        <v>28</v>
      </c>
      <c r="AG19" s="91" t="s">
        <v>28</v>
      </c>
      <c r="AH19" s="89" t="s">
        <v>28</v>
      </c>
      <c r="AI19" s="89" t="s">
        <v>28</v>
      </c>
      <c r="AJ19" s="89" t="s">
        <v>28</v>
      </c>
      <c r="AK19" s="89" t="s">
        <v>28</v>
      </c>
      <c r="AL19" s="89" t="s">
        <v>28</v>
      </c>
      <c r="AM19" s="89">
        <v>0.54596985850000002</v>
      </c>
      <c r="AN19" s="89">
        <v>0.67721809529999999</v>
      </c>
      <c r="AO19" s="89">
        <v>0.19110608309999999</v>
      </c>
      <c r="AP19" s="89">
        <v>2.3998417065000002</v>
      </c>
      <c r="AQ19" s="89">
        <v>0.45081010799999999</v>
      </c>
      <c r="AR19" s="89">
        <v>1.7043941503</v>
      </c>
      <c r="AS19" s="89">
        <v>0.42625928670000002</v>
      </c>
      <c r="AT19" s="89">
        <v>6.8150055852999998</v>
      </c>
      <c r="AU19" s="88" t="s">
        <v>28</v>
      </c>
      <c r="AV19" s="88" t="s">
        <v>28</v>
      </c>
      <c r="AW19" s="88" t="s">
        <v>28</v>
      </c>
      <c r="AX19" s="88" t="s">
        <v>28</v>
      </c>
      <c r="AY19" s="88" t="s">
        <v>28</v>
      </c>
      <c r="AZ19" s="88" t="s">
        <v>235</v>
      </c>
      <c r="BA19" s="88" t="s">
        <v>28</v>
      </c>
      <c r="BB19" s="88" t="s">
        <v>235</v>
      </c>
      <c r="BC19" s="100" t="s">
        <v>236</v>
      </c>
      <c r="BD19" s="101" t="s">
        <v>28</v>
      </c>
      <c r="BE19" s="101">
        <v>1.2</v>
      </c>
      <c r="BF19" s="101" t="s">
        <v>28</v>
      </c>
    </row>
    <row r="20" spans="1:58" x14ac:dyDescent="0.3">
      <c r="A20" s="9"/>
      <c r="B20" t="s">
        <v>65</v>
      </c>
      <c r="C20" s="88" t="s">
        <v>28</v>
      </c>
      <c r="D20" s="98" t="s">
        <v>28</v>
      </c>
      <c r="E20" s="99" t="s">
        <v>28</v>
      </c>
      <c r="F20" s="89" t="s">
        <v>28</v>
      </c>
      <c r="G20" s="89" t="s">
        <v>28</v>
      </c>
      <c r="H20" s="89" t="s">
        <v>28</v>
      </c>
      <c r="I20" s="91" t="s">
        <v>28</v>
      </c>
      <c r="J20" s="89" t="s">
        <v>28</v>
      </c>
      <c r="K20" s="89" t="s">
        <v>28</v>
      </c>
      <c r="L20" s="89" t="s">
        <v>28</v>
      </c>
      <c r="M20" s="89" t="s">
        <v>28</v>
      </c>
      <c r="N20" s="89" t="s">
        <v>28</v>
      </c>
      <c r="O20" s="98" t="s">
        <v>28</v>
      </c>
      <c r="P20" s="98" t="s">
        <v>28</v>
      </c>
      <c r="Q20" s="99" t="s">
        <v>28</v>
      </c>
      <c r="R20" s="89" t="s">
        <v>28</v>
      </c>
      <c r="S20" s="89" t="s">
        <v>28</v>
      </c>
      <c r="T20" s="89" t="s">
        <v>28</v>
      </c>
      <c r="U20" s="91" t="s">
        <v>28</v>
      </c>
      <c r="V20" s="89" t="s">
        <v>28</v>
      </c>
      <c r="W20" s="89" t="s">
        <v>28</v>
      </c>
      <c r="X20" s="89" t="s">
        <v>28</v>
      </c>
      <c r="Y20" s="89" t="s">
        <v>28</v>
      </c>
      <c r="Z20" s="89" t="s">
        <v>28</v>
      </c>
      <c r="AA20" s="98" t="s">
        <v>28</v>
      </c>
      <c r="AB20" s="98" t="s">
        <v>28</v>
      </c>
      <c r="AC20" s="99" t="s">
        <v>28</v>
      </c>
      <c r="AD20" s="89" t="s">
        <v>28</v>
      </c>
      <c r="AE20" s="89" t="s">
        <v>28</v>
      </c>
      <c r="AF20" s="89" t="s">
        <v>28</v>
      </c>
      <c r="AG20" s="91" t="s">
        <v>28</v>
      </c>
      <c r="AH20" s="89" t="s">
        <v>28</v>
      </c>
      <c r="AI20" s="89" t="s">
        <v>28</v>
      </c>
      <c r="AJ20" s="89" t="s">
        <v>28</v>
      </c>
      <c r="AK20" s="89" t="s">
        <v>28</v>
      </c>
      <c r="AL20" s="89" t="s">
        <v>28</v>
      </c>
      <c r="AM20" s="89">
        <v>0.97914508830000002</v>
      </c>
      <c r="AN20" s="89">
        <v>1.0376604372</v>
      </c>
      <c r="AO20" s="89">
        <v>6.4904350900000005E-2</v>
      </c>
      <c r="AP20" s="89">
        <v>16.589630245999999</v>
      </c>
      <c r="AQ20" s="89">
        <v>0.32540247589999999</v>
      </c>
      <c r="AR20" s="89">
        <v>0.32124327409999998</v>
      </c>
      <c r="AS20" s="89">
        <v>3.34154147E-2</v>
      </c>
      <c r="AT20" s="89">
        <v>3.0883124515999998</v>
      </c>
      <c r="AU20" s="88" t="s">
        <v>28</v>
      </c>
      <c r="AV20" s="88" t="s">
        <v>28</v>
      </c>
      <c r="AW20" s="88" t="s">
        <v>28</v>
      </c>
      <c r="AX20" s="88" t="s">
        <v>28</v>
      </c>
      <c r="AY20" s="88" t="s">
        <v>28</v>
      </c>
      <c r="AZ20" s="88" t="s">
        <v>235</v>
      </c>
      <c r="BA20" s="88" t="s">
        <v>235</v>
      </c>
      <c r="BB20" s="88" t="s">
        <v>235</v>
      </c>
      <c r="BC20" s="100" t="s">
        <v>236</v>
      </c>
      <c r="BD20" s="101" t="s">
        <v>28</v>
      </c>
      <c r="BE20" s="101" t="s">
        <v>28</v>
      </c>
      <c r="BF20" s="101" t="s">
        <v>28</v>
      </c>
    </row>
    <row r="21" spans="1:58" x14ac:dyDescent="0.3">
      <c r="A21" s="9"/>
      <c r="B21" t="s">
        <v>66</v>
      </c>
      <c r="C21" s="88" t="s">
        <v>28</v>
      </c>
      <c r="D21" s="98" t="s">
        <v>28</v>
      </c>
      <c r="E21" s="99" t="s">
        <v>28</v>
      </c>
      <c r="F21" s="89" t="s">
        <v>28</v>
      </c>
      <c r="G21" s="89" t="s">
        <v>28</v>
      </c>
      <c r="H21" s="89" t="s">
        <v>28</v>
      </c>
      <c r="I21" s="91" t="s">
        <v>28</v>
      </c>
      <c r="J21" s="89" t="s">
        <v>28</v>
      </c>
      <c r="K21" s="89" t="s">
        <v>28</v>
      </c>
      <c r="L21" s="89" t="s">
        <v>28</v>
      </c>
      <c r="M21" s="89" t="s">
        <v>28</v>
      </c>
      <c r="N21" s="89" t="s">
        <v>28</v>
      </c>
      <c r="O21" s="98" t="s">
        <v>28</v>
      </c>
      <c r="P21" s="98" t="s">
        <v>28</v>
      </c>
      <c r="Q21" s="99" t="s">
        <v>28</v>
      </c>
      <c r="R21" s="89" t="s">
        <v>28</v>
      </c>
      <c r="S21" s="89" t="s">
        <v>28</v>
      </c>
      <c r="T21" s="89" t="s">
        <v>28</v>
      </c>
      <c r="U21" s="91" t="s">
        <v>28</v>
      </c>
      <c r="V21" s="89" t="s">
        <v>28</v>
      </c>
      <c r="W21" s="89" t="s">
        <v>28</v>
      </c>
      <c r="X21" s="89" t="s">
        <v>28</v>
      </c>
      <c r="Y21" s="89" t="s">
        <v>28</v>
      </c>
      <c r="Z21" s="89" t="s">
        <v>28</v>
      </c>
      <c r="AA21" s="98">
        <v>0</v>
      </c>
      <c r="AB21" s="98">
        <v>526</v>
      </c>
      <c r="AC21" s="99">
        <v>0</v>
      </c>
      <c r="AD21" s="89">
        <v>0</v>
      </c>
      <c r="AE21" s="89">
        <v>0</v>
      </c>
      <c r="AF21" s="89" t="s">
        <v>28</v>
      </c>
      <c r="AG21" s="91">
        <v>0</v>
      </c>
      <c r="AH21" s="89">
        <v>0</v>
      </c>
      <c r="AI21" s="89">
        <v>0</v>
      </c>
      <c r="AJ21" s="89" t="s">
        <v>28</v>
      </c>
      <c r="AK21" s="89" t="s">
        <v>28</v>
      </c>
      <c r="AL21" s="89" t="s">
        <v>28</v>
      </c>
      <c r="AM21" s="89" t="s">
        <v>28</v>
      </c>
      <c r="AN21" s="89" t="s">
        <v>28</v>
      </c>
      <c r="AO21" s="89" t="s">
        <v>28</v>
      </c>
      <c r="AP21" s="89" t="s">
        <v>28</v>
      </c>
      <c r="AQ21" s="89" t="s">
        <v>28</v>
      </c>
      <c r="AR21" s="89" t="s">
        <v>28</v>
      </c>
      <c r="AS21" s="89" t="s">
        <v>28</v>
      </c>
      <c r="AT21" s="89" t="s">
        <v>28</v>
      </c>
      <c r="AU21" s="88" t="s">
        <v>28</v>
      </c>
      <c r="AV21" s="88" t="s">
        <v>28</v>
      </c>
      <c r="AW21" s="88" t="s">
        <v>28</v>
      </c>
      <c r="AX21" s="88" t="s">
        <v>28</v>
      </c>
      <c r="AY21" s="88" t="s">
        <v>28</v>
      </c>
      <c r="AZ21" s="88" t="s">
        <v>235</v>
      </c>
      <c r="BA21" s="88" t="s">
        <v>235</v>
      </c>
      <c r="BB21" s="88" t="s">
        <v>28</v>
      </c>
      <c r="BC21" s="100" t="s">
        <v>236</v>
      </c>
      <c r="BD21" s="101" t="s">
        <v>28</v>
      </c>
      <c r="BE21" s="101" t="s">
        <v>28</v>
      </c>
      <c r="BF21" s="101">
        <v>0</v>
      </c>
    </row>
    <row r="22" spans="1:58" x14ac:dyDescent="0.3">
      <c r="A22" s="9"/>
      <c r="B22" t="s">
        <v>67</v>
      </c>
      <c r="C22" s="88">
        <v>17</v>
      </c>
      <c r="D22" s="98">
        <v>1736</v>
      </c>
      <c r="E22" s="99">
        <v>9.4550211895</v>
      </c>
      <c r="F22" s="89">
        <v>5.8256110716</v>
      </c>
      <c r="G22" s="89">
        <v>15.345587715000001</v>
      </c>
      <c r="H22" s="89">
        <v>8.7871975800000002E-2</v>
      </c>
      <c r="I22" s="91">
        <v>9.7926267281000001</v>
      </c>
      <c r="J22" s="89">
        <v>6.0876896247000003</v>
      </c>
      <c r="K22" s="89">
        <v>15.752369806000001</v>
      </c>
      <c r="L22" s="89">
        <v>1.5245686633</v>
      </c>
      <c r="M22" s="89">
        <v>0.93934681959999999</v>
      </c>
      <c r="N22" s="89">
        <v>2.4743891822999999</v>
      </c>
      <c r="O22" s="98">
        <v>13</v>
      </c>
      <c r="P22" s="98">
        <v>1577</v>
      </c>
      <c r="Q22" s="99">
        <v>8.0204720251000001</v>
      </c>
      <c r="R22" s="89">
        <v>4.6125044693000001</v>
      </c>
      <c r="S22" s="89">
        <v>13.946430173</v>
      </c>
      <c r="T22" s="89">
        <v>6.4238364100000001E-2</v>
      </c>
      <c r="U22" s="91">
        <v>8.2435003171000005</v>
      </c>
      <c r="V22" s="89">
        <v>4.7866406804999997</v>
      </c>
      <c r="W22" s="89">
        <v>14.196866239</v>
      </c>
      <c r="X22" s="89">
        <v>1.6859594238</v>
      </c>
      <c r="Y22" s="89">
        <v>0.96958076199999998</v>
      </c>
      <c r="Z22" s="89">
        <v>2.9316373533000002</v>
      </c>
      <c r="AA22" s="98">
        <v>10</v>
      </c>
      <c r="AB22" s="98">
        <v>1702</v>
      </c>
      <c r="AC22" s="99">
        <v>5.7666196833000001</v>
      </c>
      <c r="AD22" s="89">
        <v>3.0750350125999999</v>
      </c>
      <c r="AE22" s="89">
        <v>10.814154127</v>
      </c>
      <c r="AF22" s="89">
        <v>0.43832065269999998</v>
      </c>
      <c r="AG22" s="91">
        <v>5.8754406579999996</v>
      </c>
      <c r="AH22" s="89">
        <v>3.1613085201</v>
      </c>
      <c r="AI22" s="89">
        <v>10.919782965</v>
      </c>
      <c r="AJ22" s="89">
        <v>1.2822746751</v>
      </c>
      <c r="AK22" s="89">
        <v>0.6837696499</v>
      </c>
      <c r="AL22" s="89">
        <v>2.4046524187</v>
      </c>
      <c r="AM22" s="89">
        <v>0.43286275010000003</v>
      </c>
      <c r="AN22" s="89">
        <v>0.71898756900000005</v>
      </c>
      <c r="AO22" s="89">
        <v>0.31526044040000001</v>
      </c>
      <c r="AP22" s="89">
        <v>1.6397335604000001</v>
      </c>
      <c r="AQ22" s="89">
        <v>0.65517253760000005</v>
      </c>
      <c r="AR22" s="89">
        <v>0.84827647279999996</v>
      </c>
      <c r="AS22" s="89">
        <v>0.41200824920000001</v>
      </c>
      <c r="AT22" s="89">
        <v>1.7465013763999999</v>
      </c>
      <c r="AU22" s="88" t="s">
        <v>28</v>
      </c>
      <c r="AV22" s="88" t="s">
        <v>28</v>
      </c>
      <c r="AW22" s="88" t="s">
        <v>28</v>
      </c>
      <c r="AX22" s="88" t="s">
        <v>28</v>
      </c>
      <c r="AY22" s="88" t="s">
        <v>28</v>
      </c>
      <c r="AZ22" s="88" t="s">
        <v>28</v>
      </c>
      <c r="BA22" s="88" t="s">
        <v>28</v>
      </c>
      <c r="BB22" s="88" t="s">
        <v>28</v>
      </c>
      <c r="BC22" s="100" t="s">
        <v>28</v>
      </c>
      <c r="BD22" s="101">
        <v>3.4</v>
      </c>
      <c r="BE22" s="101">
        <v>2.6</v>
      </c>
      <c r="BF22" s="101">
        <v>2</v>
      </c>
    </row>
    <row r="23" spans="1:58" x14ac:dyDescent="0.3">
      <c r="A23" s="9"/>
      <c r="B23" t="s">
        <v>68</v>
      </c>
      <c r="C23" s="88">
        <v>7</v>
      </c>
      <c r="D23" s="98">
        <v>493</v>
      </c>
      <c r="E23" s="99">
        <v>13.585812879000001</v>
      </c>
      <c r="F23" s="89">
        <v>6.4378537194999996</v>
      </c>
      <c r="G23" s="89">
        <v>28.670162391000002</v>
      </c>
      <c r="H23" s="89">
        <v>3.95889138E-2</v>
      </c>
      <c r="I23" s="91">
        <v>14.198782960999999</v>
      </c>
      <c r="J23" s="89">
        <v>6.7690415207000001</v>
      </c>
      <c r="K23" s="89">
        <v>29.783454122999999</v>
      </c>
      <c r="L23" s="89">
        <v>2.1906354481000001</v>
      </c>
      <c r="M23" s="89">
        <v>1.0380674821</v>
      </c>
      <c r="N23" s="89">
        <v>4.6229014485000004</v>
      </c>
      <c r="O23" s="98">
        <v>7</v>
      </c>
      <c r="P23" s="98">
        <v>475</v>
      </c>
      <c r="Q23" s="99">
        <v>14.237906390999999</v>
      </c>
      <c r="R23" s="89">
        <v>6.7384643132999997</v>
      </c>
      <c r="S23" s="89">
        <v>30.083705865999999</v>
      </c>
      <c r="T23" s="89">
        <v>4.0766264999999996E-3</v>
      </c>
      <c r="U23" s="91">
        <v>14.736842104999999</v>
      </c>
      <c r="V23" s="89">
        <v>7.0255525678000001</v>
      </c>
      <c r="W23" s="89">
        <v>30.912090279000001</v>
      </c>
      <c r="X23" s="89">
        <v>2.9929076967000001</v>
      </c>
      <c r="Y23" s="89">
        <v>1.416472419</v>
      </c>
      <c r="Z23" s="89">
        <v>6.3238057872000004</v>
      </c>
      <c r="AA23" s="98">
        <v>6</v>
      </c>
      <c r="AB23" s="98">
        <v>505</v>
      </c>
      <c r="AC23" s="99">
        <v>11.603281944000001</v>
      </c>
      <c r="AD23" s="89">
        <v>5.1760858549000002</v>
      </c>
      <c r="AE23" s="89">
        <v>26.011189855000001</v>
      </c>
      <c r="AF23" s="89">
        <v>2.1372675899999999E-2</v>
      </c>
      <c r="AG23" s="91">
        <v>11.881188119000001</v>
      </c>
      <c r="AH23" s="89">
        <v>5.3377508380999998</v>
      </c>
      <c r="AI23" s="89">
        <v>26.446088510999999</v>
      </c>
      <c r="AJ23" s="89">
        <v>2.5801241286000001</v>
      </c>
      <c r="AK23" s="89">
        <v>1.1509626389000001</v>
      </c>
      <c r="AL23" s="89">
        <v>5.7838893239000004</v>
      </c>
      <c r="AM23" s="89">
        <v>0.71304031820000002</v>
      </c>
      <c r="AN23" s="89">
        <v>0.81495703269999997</v>
      </c>
      <c r="AO23" s="89">
        <v>0.2738739959</v>
      </c>
      <c r="AP23" s="89">
        <v>2.4250384301999999</v>
      </c>
      <c r="AQ23" s="89">
        <v>0.93011184229999999</v>
      </c>
      <c r="AR23" s="89">
        <v>1.0479981224999999</v>
      </c>
      <c r="AS23" s="89">
        <v>0.3675826767</v>
      </c>
      <c r="AT23" s="89">
        <v>2.9878994154999998</v>
      </c>
      <c r="AU23" s="88" t="s">
        <v>28</v>
      </c>
      <c r="AV23" s="88">
        <v>2</v>
      </c>
      <c r="AW23" s="88" t="s">
        <v>28</v>
      </c>
      <c r="AX23" s="88" t="s">
        <v>28</v>
      </c>
      <c r="AY23" s="88" t="s">
        <v>28</v>
      </c>
      <c r="AZ23" s="88" t="s">
        <v>28</v>
      </c>
      <c r="BA23" s="88" t="s">
        <v>28</v>
      </c>
      <c r="BB23" s="88" t="s">
        <v>28</v>
      </c>
      <c r="BC23" s="100">
        <v>-2</v>
      </c>
      <c r="BD23" s="101">
        <v>1.4</v>
      </c>
      <c r="BE23" s="101">
        <v>1.4</v>
      </c>
      <c r="BF23" s="101">
        <v>1.2</v>
      </c>
    </row>
    <row r="24" spans="1:58" x14ac:dyDescent="0.3">
      <c r="A24" s="9"/>
      <c r="B24" s="3" t="s">
        <v>103</v>
      </c>
      <c r="C24" s="94">
        <v>26</v>
      </c>
      <c r="D24" s="95">
        <v>4240</v>
      </c>
      <c r="E24" s="90">
        <v>6.0637705803999999</v>
      </c>
      <c r="F24" s="96">
        <v>4.0858548552</v>
      </c>
      <c r="G24" s="96">
        <v>8.9991727447999992</v>
      </c>
      <c r="H24" s="96">
        <v>0.91105116470000003</v>
      </c>
      <c r="I24" s="97">
        <v>6.1320754717000003</v>
      </c>
      <c r="J24" s="96">
        <v>4.1751601094000002</v>
      </c>
      <c r="K24" s="96">
        <v>9.0062054162000003</v>
      </c>
      <c r="L24" s="96">
        <v>0.97774869279999999</v>
      </c>
      <c r="M24" s="96">
        <v>0.6588209746</v>
      </c>
      <c r="N24" s="96">
        <v>1.4510656811</v>
      </c>
      <c r="O24" s="95">
        <v>21</v>
      </c>
      <c r="P24" s="95">
        <v>4471</v>
      </c>
      <c r="Q24" s="90">
        <v>4.6783188744000004</v>
      </c>
      <c r="R24" s="96">
        <v>3.0147024264</v>
      </c>
      <c r="S24" s="96">
        <v>7.2599760756</v>
      </c>
      <c r="T24" s="96">
        <v>0.94054075150000005</v>
      </c>
      <c r="U24" s="97">
        <v>4.6969358085000001</v>
      </c>
      <c r="V24" s="96">
        <v>3.0624373998999999</v>
      </c>
      <c r="W24" s="96">
        <v>7.2038063504999998</v>
      </c>
      <c r="X24" s="96">
        <v>0.98341541109999997</v>
      </c>
      <c r="Y24" s="96">
        <v>0.63371157580000004</v>
      </c>
      <c r="Z24" s="96">
        <v>1.5260978460000001</v>
      </c>
      <c r="AA24" s="95">
        <v>23</v>
      </c>
      <c r="AB24" s="95">
        <v>4390</v>
      </c>
      <c r="AC24" s="90">
        <v>5.2522797401999997</v>
      </c>
      <c r="AD24" s="96">
        <v>3.4448048434</v>
      </c>
      <c r="AE24" s="96">
        <v>8.0081292622000007</v>
      </c>
      <c r="AF24" s="96">
        <v>0.47077057579999998</v>
      </c>
      <c r="AG24" s="97">
        <v>5.2391799543999999</v>
      </c>
      <c r="AH24" s="96">
        <v>3.4815731527999998</v>
      </c>
      <c r="AI24" s="96">
        <v>7.8840815316999997</v>
      </c>
      <c r="AJ24" s="96">
        <v>1.1679052317</v>
      </c>
      <c r="AK24" s="96">
        <v>0.76599225439999996</v>
      </c>
      <c r="AL24" s="96">
        <v>1.780700291</v>
      </c>
      <c r="AM24" s="96">
        <v>0.70143100579999995</v>
      </c>
      <c r="AN24" s="96">
        <v>1.1226852810000001</v>
      </c>
      <c r="AO24" s="96">
        <v>0.62133939930000004</v>
      </c>
      <c r="AP24" s="96">
        <v>2.0285567623</v>
      </c>
      <c r="AQ24" s="96">
        <v>0.37667153959999999</v>
      </c>
      <c r="AR24" s="96">
        <v>0.77151976850000004</v>
      </c>
      <c r="AS24" s="96">
        <v>0.43410128479999999</v>
      </c>
      <c r="AT24" s="96">
        <v>1.3712070753000001</v>
      </c>
      <c r="AU24" s="94" t="s">
        <v>28</v>
      </c>
      <c r="AV24" s="94" t="s">
        <v>28</v>
      </c>
      <c r="AW24" s="94" t="s">
        <v>28</v>
      </c>
      <c r="AX24" s="94" t="s">
        <v>28</v>
      </c>
      <c r="AY24" s="94" t="s">
        <v>28</v>
      </c>
      <c r="AZ24" s="94" t="s">
        <v>28</v>
      </c>
      <c r="BA24" s="94" t="s">
        <v>28</v>
      </c>
      <c r="BB24" s="94" t="s">
        <v>28</v>
      </c>
      <c r="BC24" s="92" t="s">
        <v>28</v>
      </c>
      <c r="BD24" s="93">
        <v>5.2</v>
      </c>
      <c r="BE24" s="93">
        <v>4.2</v>
      </c>
      <c r="BF24" s="93">
        <v>4.5999999999999996</v>
      </c>
    </row>
    <row r="25" spans="1:58" x14ac:dyDescent="0.3">
      <c r="A25" s="9"/>
      <c r="B25" t="s">
        <v>104</v>
      </c>
      <c r="C25" s="88">
        <v>12</v>
      </c>
      <c r="D25" s="98">
        <v>3106</v>
      </c>
      <c r="E25" s="99">
        <v>3.8206682995999999</v>
      </c>
      <c r="F25" s="89">
        <v>2.1544296726000001</v>
      </c>
      <c r="G25" s="89">
        <v>6.7755779828999998</v>
      </c>
      <c r="H25" s="89">
        <v>9.7473556200000006E-2</v>
      </c>
      <c r="I25" s="91">
        <v>3.8634900192999999</v>
      </c>
      <c r="J25" s="89">
        <v>2.1941134242999998</v>
      </c>
      <c r="K25" s="89">
        <v>6.8030006852999998</v>
      </c>
      <c r="L25" s="89">
        <v>0.61606114310000004</v>
      </c>
      <c r="M25" s="89">
        <v>0.34738959330000002</v>
      </c>
      <c r="N25" s="89">
        <v>1.0925236085000001</v>
      </c>
      <c r="O25" s="98">
        <v>20</v>
      </c>
      <c r="P25" s="98">
        <v>3514</v>
      </c>
      <c r="Q25" s="99">
        <v>5.6580767094000004</v>
      </c>
      <c r="R25" s="89">
        <v>3.6088996234000001</v>
      </c>
      <c r="S25" s="89">
        <v>8.8708014601999992</v>
      </c>
      <c r="T25" s="89">
        <v>0.44972778270000002</v>
      </c>
      <c r="U25" s="91">
        <v>5.6915196356999997</v>
      </c>
      <c r="V25" s="89">
        <v>3.6719248744000001</v>
      </c>
      <c r="W25" s="89">
        <v>8.8219113604999997</v>
      </c>
      <c r="X25" s="89">
        <v>1.1893673737999999</v>
      </c>
      <c r="Y25" s="89">
        <v>0.75861599049999995</v>
      </c>
      <c r="Z25" s="89">
        <v>1.8647046299000001</v>
      </c>
      <c r="AA25" s="98">
        <v>10</v>
      </c>
      <c r="AB25" s="98">
        <v>3173</v>
      </c>
      <c r="AC25" s="99">
        <v>3.1547154351</v>
      </c>
      <c r="AD25" s="89">
        <v>1.6827105639</v>
      </c>
      <c r="AE25" s="89">
        <v>5.9144036354000002</v>
      </c>
      <c r="AF25" s="89">
        <v>0.26886639159999998</v>
      </c>
      <c r="AG25" s="91">
        <v>3.1515915536999999</v>
      </c>
      <c r="AH25" s="89">
        <v>1.6957286799</v>
      </c>
      <c r="AI25" s="89">
        <v>5.8573812186999996</v>
      </c>
      <c r="AJ25" s="89">
        <v>0.70148751470000004</v>
      </c>
      <c r="AK25" s="89">
        <v>0.37417018289999998</v>
      </c>
      <c r="AL25" s="89">
        <v>1.3151361484999999</v>
      </c>
      <c r="AM25" s="89">
        <v>0.1314781401</v>
      </c>
      <c r="AN25" s="89">
        <v>0.55755967920000005</v>
      </c>
      <c r="AO25" s="89">
        <v>0.26098091400000001</v>
      </c>
      <c r="AP25" s="89">
        <v>1.1911706153999999</v>
      </c>
      <c r="AQ25" s="89">
        <v>0.28223572609999997</v>
      </c>
      <c r="AR25" s="89">
        <v>1.4809128314</v>
      </c>
      <c r="AS25" s="89">
        <v>0.72394587580000003</v>
      </c>
      <c r="AT25" s="89">
        <v>3.0293740009999999</v>
      </c>
      <c r="AU25" s="88" t="s">
        <v>28</v>
      </c>
      <c r="AV25" s="88" t="s">
        <v>28</v>
      </c>
      <c r="AW25" s="88" t="s">
        <v>28</v>
      </c>
      <c r="AX25" s="88" t="s">
        <v>28</v>
      </c>
      <c r="AY25" s="88" t="s">
        <v>28</v>
      </c>
      <c r="AZ25" s="88" t="s">
        <v>28</v>
      </c>
      <c r="BA25" s="88" t="s">
        <v>28</v>
      </c>
      <c r="BB25" s="88" t="s">
        <v>28</v>
      </c>
      <c r="BC25" s="100" t="s">
        <v>28</v>
      </c>
      <c r="BD25" s="101">
        <v>2.4</v>
      </c>
      <c r="BE25" s="101">
        <v>4</v>
      </c>
      <c r="BF25" s="101">
        <v>2</v>
      </c>
    </row>
    <row r="26" spans="1:58" x14ac:dyDescent="0.3">
      <c r="A26" s="9"/>
      <c r="B26" t="s">
        <v>105</v>
      </c>
      <c r="C26" s="88">
        <v>25</v>
      </c>
      <c r="D26" s="98">
        <v>2521</v>
      </c>
      <c r="E26" s="99">
        <v>9.6806059978000008</v>
      </c>
      <c r="F26" s="89">
        <v>6.4738026957999999</v>
      </c>
      <c r="G26" s="89">
        <v>14.47590186</v>
      </c>
      <c r="H26" s="89">
        <v>3.0076664600000001E-2</v>
      </c>
      <c r="I26" s="91">
        <v>9.9166997223000006</v>
      </c>
      <c r="J26" s="89">
        <v>6.7008030655999997</v>
      </c>
      <c r="K26" s="89">
        <v>14.675992179</v>
      </c>
      <c r="L26" s="89">
        <v>1.5609429371000001</v>
      </c>
      <c r="M26" s="89">
        <v>1.0438640510999999</v>
      </c>
      <c r="N26" s="89">
        <v>2.3341572595</v>
      </c>
      <c r="O26" s="98">
        <v>10</v>
      </c>
      <c r="P26" s="98">
        <v>2058</v>
      </c>
      <c r="Q26" s="99">
        <v>4.7574750562999997</v>
      </c>
      <c r="R26" s="89">
        <v>2.5386159843999998</v>
      </c>
      <c r="S26" s="89">
        <v>8.9157119668</v>
      </c>
      <c r="T26" s="89">
        <v>0.99986407359999996</v>
      </c>
      <c r="U26" s="91">
        <v>4.8590864917000003</v>
      </c>
      <c r="V26" s="89">
        <v>2.6144543738000001</v>
      </c>
      <c r="W26" s="89">
        <v>9.0308409169000008</v>
      </c>
      <c r="X26" s="89">
        <v>1.0000545953</v>
      </c>
      <c r="Y26" s="89">
        <v>0.53363486950000005</v>
      </c>
      <c r="Z26" s="89">
        <v>1.8741451331000001</v>
      </c>
      <c r="AA26" s="98">
        <v>11</v>
      </c>
      <c r="AB26" s="98">
        <v>2137</v>
      </c>
      <c r="AC26" s="99">
        <v>5.0846978479000002</v>
      </c>
      <c r="AD26" s="89">
        <v>2.7899084692999998</v>
      </c>
      <c r="AE26" s="89">
        <v>9.2670252408000007</v>
      </c>
      <c r="AF26" s="89">
        <v>0.68846491580000002</v>
      </c>
      <c r="AG26" s="91">
        <v>5.1474029012999996</v>
      </c>
      <c r="AH26" s="89">
        <v>2.8506325589000001</v>
      </c>
      <c r="AI26" s="89">
        <v>9.2946937496000004</v>
      </c>
      <c r="AJ26" s="89">
        <v>1.1306414570000001</v>
      </c>
      <c r="AK26" s="89">
        <v>0.62036846059999995</v>
      </c>
      <c r="AL26" s="89">
        <v>2.0606303922000002</v>
      </c>
      <c r="AM26" s="89">
        <v>0.879002952</v>
      </c>
      <c r="AN26" s="89">
        <v>1.0687807686999999</v>
      </c>
      <c r="AO26" s="89">
        <v>0.45389457049999998</v>
      </c>
      <c r="AP26" s="89">
        <v>2.5166468289999999</v>
      </c>
      <c r="AQ26" s="89">
        <v>5.7613071000000002E-2</v>
      </c>
      <c r="AR26" s="89">
        <v>0.49144392999999997</v>
      </c>
      <c r="AS26" s="89">
        <v>0.23603766579999999</v>
      </c>
      <c r="AT26" s="89">
        <v>1.0232143905</v>
      </c>
      <c r="AU26" s="88" t="s">
        <v>28</v>
      </c>
      <c r="AV26" s="88" t="s">
        <v>28</v>
      </c>
      <c r="AW26" s="88" t="s">
        <v>28</v>
      </c>
      <c r="AX26" s="88" t="s">
        <v>28</v>
      </c>
      <c r="AY26" s="88" t="s">
        <v>28</v>
      </c>
      <c r="AZ26" s="88" t="s">
        <v>28</v>
      </c>
      <c r="BA26" s="88" t="s">
        <v>28</v>
      </c>
      <c r="BB26" s="88" t="s">
        <v>28</v>
      </c>
      <c r="BC26" s="100" t="s">
        <v>28</v>
      </c>
      <c r="BD26" s="101">
        <v>5</v>
      </c>
      <c r="BE26" s="101">
        <v>2</v>
      </c>
      <c r="BF26" s="101">
        <v>2.2000000000000002</v>
      </c>
    </row>
    <row r="27" spans="1:58" x14ac:dyDescent="0.3">
      <c r="A27" s="9"/>
      <c r="B27" s="3" t="s">
        <v>69</v>
      </c>
      <c r="C27" s="94">
        <v>25</v>
      </c>
      <c r="D27" s="95">
        <v>3111</v>
      </c>
      <c r="E27" s="90">
        <v>7.8505246840999998</v>
      </c>
      <c r="F27" s="96">
        <v>5.2499935961000004</v>
      </c>
      <c r="G27" s="96">
        <v>11.739202475000001</v>
      </c>
      <c r="H27" s="96">
        <v>0.25081290709999998</v>
      </c>
      <c r="I27" s="97">
        <v>8.0360012857999994</v>
      </c>
      <c r="J27" s="96">
        <v>5.4299982411999999</v>
      </c>
      <c r="K27" s="96">
        <v>11.892695687</v>
      </c>
      <c r="L27" s="96">
        <v>1.2658526811999999</v>
      </c>
      <c r="M27" s="96">
        <v>0.84653175899999999</v>
      </c>
      <c r="N27" s="96">
        <v>1.8928799699000001</v>
      </c>
      <c r="O27" s="95">
        <v>24</v>
      </c>
      <c r="P27" s="95">
        <v>2926</v>
      </c>
      <c r="Q27" s="90">
        <v>8.0325199089999995</v>
      </c>
      <c r="R27" s="96">
        <v>5.3158919067000001</v>
      </c>
      <c r="S27" s="96">
        <v>12.137450726999999</v>
      </c>
      <c r="T27" s="96">
        <v>1.28762275E-2</v>
      </c>
      <c r="U27" s="97">
        <v>8.2023239918000002</v>
      </c>
      <c r="V27" s="96">
        <v>5.4977644980999996</v>
      </c>
      <c r="W27" s="96">
        <v>12.237359183000001</v>
      </c>
      <c r="X27" s="96">
        <v>1.6884919734999999</v>
      </c>
      <c r="Y27" s="96">
        <v>1.1174377304000001</v>
      </c>
      <c r="Z27" s="96">
        <v>2.5513771970999999</v>
      </c>
      <c r="AA27" s="95">
        <v>25</v>
      </c>
      <c r="AB27" s="95">
        <v>2737</v>
      </c>
      <c r="AC27" s="90">
        <v>9.0044831568999992</v>
      </c>
      <c r="AD27" s="96">
        <v>6.0005946744000003</v>
      </c>
      <c r="AE27" s="96">
        <v>13.512113603</v>
      </c>
      <c r="AF27" s="96">
        <v>8.0021650000000003E-4</v>
      </c>
      <c r="AG27" s="97">
        <v>9.1340884179999993</v>
      </c>
      <c r="AH27" s="96">
        <v>6.1719855785000002</v>
      </c>
      <c r="AI27" s="96">
        <v>13.517784539000001</v>
      </c>
      <c r="AJ27" s="96">
        <v>2.0022511191999999</v>
      </c>
      <c r="AK27" s="96">
        <v>1.3343017242999999</v>
      </c>
      <c r="AL27" s="96">
        <v>3.0045749557999999</v>
      </c>
      <c r="AM27" s="96">
        <v>0.68939378740000001</v>
      </c>
      <c r="AN27" s="96">
        <v>1.1210035279999999</v>
      </c>
      <c r="AO27" s="96">
        <v>0.64023784819999996</v>
      </c>
      <c r="AP27" s="96">
        <v>1.9627844768</v>
      </c>
      <c r="AQ27" s="96">
        <v>0.9360823976</v>
      </c>
      <c r="AR27" s="96">
        <v>1.0231825556</v>
      </c>
      <c r="AS27" s="96">
        <v>0.58438363280000005</v>
      </c>
      <c r="AT27" s="96">
        <v>1.7914645164</v>
      </c>
      <c r="AU27" s="94" t="s">
        <v>28</v>
      </c>
      <c r="AV27" s="94" t="s">
        <v>28</v>
      </c>
      <c r="AW27" s="94">
        <v>3</v>
      </c>
      <c r="AX27" s="94" t="s">
        <v>28</v>
      </c>
      <c r="AY27" s="94" t="s">
        <v>28</v>
      </c>
      <c r="AZ27" s="94" t="s">
        <v>28</v>
      </c>
      <c r="BA27" s="94" t="s">
        <v>28</v>
      </c>
      <c r="BB27" s="94" t="s">
        <v>28</v>
      </c>
      <c r="BC27" s="92">
        <v>-3</v>
      </c>
      <c r="BD27" s="93">
        <v>5</v>
      </c>
      <c r="BE27" s="93">
        <v>4.8</v>
      </c>
      <c r="BF27" s="93">
        <v>5</v>
      </c>
    </row>
    <row r="28" spans="1:58" x14ac:dyDescent="0.3">
      <c r="A28" s="9"/>
      <c r="B28" t="s">
        <v>70</v>
      </c>
      <c r="C28" s="88">
        <v>43</v>
      </c>
      <c r="D28" s="98">
        <v>4139</v>
      </c>
      <c r="E28" s="99">
        <v>9.9804033735999997</v>
      </c>
      <c r="F28" s="89">
        <v>7.2964774014999998</v>
      </c>
      <c r="G28" s="89">
        <v>13.651580896</v>
      </c>
      <c r="H28" s="89">
        <v>2.9096781000000002E-3</v>
      </c>
      <c r="I28" s="91">
        <v>10.388982845999999</v>
      </c>
      <c r="J28" s="89">
        <v>7.7048823347999997</v>
      </c>
      <c r="K28" s="89">
        <v>14.008126261999999</v>
      </c>
      <c r="L28" s="89">
        <v>1.6092835673999999</v>
      </c>
      <c r="M28" s="89">
        <v>1.1765156921</v>
      </c>
      <c r="N28" s="89">
        <v>2.2012401686</v>
      </c>
      <c r="O28" s="98">
        <v>27</v>
      </c>
      <c r="P28" s="98">
        <v>3951</v>
      </c>
      <c r="Q28" s="99">
        <v>6.6082406063999999</v>
      </c>
      <c r="R28" s="89">
        <v>4.4686112735999997</v>
      </c>
      <c r="S28" s="89">
        <v>9.7723523568000008</v>
      </c>
      <c r="T28" s="89">
        <v>9.9673679099999996E-2</v>
      </c>
      <c r="U28" s="91">
        <v>6.8337129840999999</v>
      </c>
      <c r="V28" s="89">
        <v>4.6864384886000003</v>
      </c>
      <c r="W28" s="89">
        <v>9.9648450016000005</v>
      </c>
      <c r="X28" s="89">
        <v>1.3890984833</v>
      </c>
      <c r="Y28" s="89">
        <v>0.93933340389999997</v>
      </c>
      <c r="Z28" s="89">
        <v>2.0542169459999999</v>
      </c>
      <c r="AA28" s="98">
        <v>24</v>
      </c>
      <c r="AB28" s="98">
        <v>3916</v>
      </c>
      <c r="AC28" s="99">
        <v>5.9752125767999997</v>
      </c>
      <c r="AD28" s="89">
        <v>3.9489925611999999</v>
      </c>
      <c r="AE28" s="89">
        <v>9.0410819431</v>
      </c>
      <c r="AF28" s="89">
        <v>0.17868972299999999</v>
      </c>
      <c r="AG28" s="91">
        <v>6.1287027579000002</v>
      </c>
      <c r="AH28" s="89">
        <v>4.1078802148999998</v>
      </c>
      <c r="AI28" s="89">
        <v>9.1436447827999991</v>
      </c>
      <c r="AJ28" s="89">
        <v>1.3286577208999999</v>
      </c>
      <c r="AK28" s="89">
        <v>0.87810423289999995</v>
      </c>
      <c r="AL28" s="89">
        <v>2.0103892830999999</v>
      </c>
      <c r="AM28" s="89">
        <v>0.71966451480000004</v>
      </c>
      <c r="AN28" s="89">
        <v>0.90420626800000004</v>
      </c>
      <c r="AO28" s="89">
        <v>0.52173244149999998</v>
      </c>
      <c r="AP28" s="89">
        <v>1.5670656261</v>
      </c>
      <c r="AQ28" s="89">
        <v>9.31503682E-2</v>
      </c>
      <c r="AR28" s="89">
        <v>0.66212159559999995</v>
      </c>
      <c r="AS28" s="89">
        <v>0.40917801059999998</v>
      </c>
      <c r="AT28" s="89">
        <v>1.0714285616000001</v>
      </c>
      <c r="AU28" s="88">
        <v>1</v>
      </c>
      <c r="AV28" s="88" t="s">
        <v>28</v>
      </c>
      <c r="AW28" s="88" t="s">
        <v>28</v>
      </c>
      <c r="AX28" s="88" t="s">
        <v>28</v>
      </c>
      <c r="AY28" s="88" t="s">
        <v>28</v>
      </c>
      <c r="AZ28" s="88" t="s">
        <v>28</v>
      </c>
      <c r="BA28" s="88" t="s">
        <v>28</v>
      </c>
      <c r="BB28" s="88" t="s">
        <v>28</v>
      </c>
      <c r="BC28" s="100">
        <v>-1</v>
      </c>
      <c r="BD28" s="101">
        <v>8.6</v>
      </c>
      <c r="BE28" s="101">
        <v>5.4</v>
      </c>
      <c r="BF28" s="101">
        <v>4.8</v>
      </c>
    </row>
    <row r="29" spans="1:58" x14ac:dyDescent="0.3">
      <c r="A29" s="9"/>
      <c r="B29" t="s">
        <v>71</v>
      </c>
      <c r="C29" s="88">
        <v>17</v>
      </c>
      <c r="D29" s="98">
        <v>1328</v>
      </c>
      <c r="E29" s="99">
        <v>12.275318993999999</v>
      </c>
      <c r="F29" s="89">
        <v>7.5609106838000004</v>
      </c>
      <c r="G29" s="89">
        <v>19.929273430999999</v>
      </c>
      <c r="H29" s="89">
        <v>5.7551985000000002E-3</v>
      </c>
      <c r="I29" s="91">
        <v>12.801204819000001</v>
      </c>
      <c r="J29" s="89">
        <v>7.9580039070000002</v>
      </c>
      <c r="K29" s="89">
        <v>20.591953301</v>
      </c>
      <c r="L29" s="89">
        <v>1.9793257249</v>
      </c>
      <c r="M29" s="89">
        <v>1.2191540624999999</v>
      </c>
      <c r="N29" s="89">
        <v>3.2134825660000002</v>
      </c>
      <c r="O29" s="98">
        <v>16</v>
      </c>
      <c r="P29" s="98">
        <v>1285</v>
      </c>
      <c r="Q29" s="99">
        <v>12.006495204</v>
      </c>
      <c r="R29" s="89">
        <v>7.2748608646999999</v>
      </c>
      <c r="S29" s="89">
        <v>19.815626685000002</v>
      </c>
      <c r="T29" s="89">
        <v>2.9278520000000001E-4</v>
      </c>
      <c r="U29" s="91">
        <v>12.451361867999999</v>
      </c>
      <c r="V29" s="89">
        <v>7.6281016058000004</v>
      </c>
      <c r="W29" s="89">
        <v>20.324376938</v>
      </c>
      <c r="X29" s="89">
        <v>2.5238494285000002</v>
      </c>
      <c r="Y29" s="89">
        <v>1.529226733</v>
      </c>
      <c r="Z29" s="89">
        <v>4.1653835890000002</v>
      </c>
      <c r="AA29" s="98">
        <v>10</v>
      </c>
      <c r="AB29" s="98">
        <v>1145</v>
      </c>
      <c r="AC29" s="99">
        <v>8.4763433944000006</v>
      </c>
      <c r="AD29" s="89">
        <v>4.5182320654000003</v>
      </c>
      <c r="AE29" s="89">
        <v>15.901882927000001</v>
      </c>
      <c r="AF29" s="89">
        <v>4.8323441100000003E-2</v>
      </c>
      <c r="AG29" s="91">
        <v>8.7336244540999992</v>
      </c>
      <c r="AH29" s="89">
        <v>4.6991677740000002</v>
      </c>
      <c r="AI29" s="89">
        <v>16.231852058000001</v>
      </c>
      <c r="AJ29" s="89">
        <v>1.8848131261000001</v>
      </c>
      <c r="AK29" s="89">
        <v>1.0046812296000001</v>
      </c>
      <c r="AL29" s="89">
        <v>3.5359678430999999</v>
      </c>
      <c r="AM29" s="89">
        <v>0.38776629330000001</v>
      </c>
      <c r="AN29" s="89">
        <v>0.70597982599999998</v>
      </c>
      <c r="AO29" s="89">
        <v>0.32037022380000002</v>
      </c>
      <c r="AP29" s="89">
        <v>1.5557235895999999</v>
      </c>
      <c r="AQ29" s="89">
        <v>0.94931294160000002</v>
      </c>
      <c r="AR29" s="89">
        <v>0.97810046399999995</v>
      </c>
      <c r="AS29" s="89">
        <v>0.49418384459999998</v>
      </c>
      <c r="AT29" s="89">
        <v>1.9358797909000001</v>
      </c>
      <c r="AU29" s="88">
        <v>1</v>
      </c>
      <c r="AV29" s="88">
        <v>2</v>
      </c>
      <c r="AW29" s="88" t="s">
        <v>28</v>
      </c>
      <c r="AX29" s="88" t="s">
        <v>28</v>
      </c>
      <c r="AY29" s="88" t="s">
        <v>28</v>
      </c>
      <c r="AZ29" s="88" t="s">
        <v>28</v>
      </c>
      <c r="BA29" s="88" t="s">
        <v>28</v>
      </c>
      <c r="BB29" s="88" t="s">
        <v>28</v>
      </c>
      <c r="BC29" s="100" t="s">
        <v>102</v>
      </c>
      <c r="BD29" s="101">
        <v>3.4</v>
      </c>
      <c r="BE29" s="101">
        <v>3.2</v>
      </c>
      <c r="BF29" s="101">
        <v>2</v>
      </c>
    </row>
    <row r="30" spans="1:58" x14ac:dyDescent="0.3">
      <c r="A30" s="9" t="s">
        <v>246</v>
      </c>
      <c r="B30" s="3" t="s">
        <v>51</v>
      </c>
      <c r="C30" s="94">
        <v>17</v>
      </c>
      <c r="D30" s="95">
        <v>3366</v>
      </c>
      <c r="E30" s="90">
        <v>5.0813471835000001</v>
      </c>
      <c r="F30" s="96">
        <v>3.1312521953000001</v>
      </c>
      <c r="G30" s="96">
        <v>8.2459308891000003</v>
      </c>
      <c r="H30" s="96">
        <v>0.41986316229999998</v>
      </c>
      <c r="I30" s="97">
        <v>5.0505050505</v>
      </c>
      <c r="J30" s="96">
        <v>3.1396996994999999</v>
      </c>
      <c r="K30" s="96">
        <v>8.1242168698999997</v>
      </c>
      <c r="L30" s="96">
        <v>0.81933847930000003</v>
      </c>
      <c r="M30" s="96">
        <v>0.50489669749999999</v>
      </c>
      <c r="N30" s="96">
        <v>1.3296096943</v>
      </c>
      <c r="O30" s="95">
        <v>16</v>
      </c>
      <c r="P30" s="95">
        <v>4080</v>
      </c>
      <c r="Q30" s="90">
        <v>3.9579352020999998</v>
      </c>
      <c r="R30" s="96">
        <v>2.3994173952</v>
      </c>
      <c r="S30" s="96">
        <v>6.5287728162000001</v>
      </c>
      <c r="T30" s="96">
        <v>0.47133028440000002</v>
      </c>
      <c r="U30" s="97">
        <v>3.9215686275000001</v>
      </c>
      <c r="V30" s="96">
        <v>2.4024780792999998</v>
      </c>
      <c r="W30" s="96">
        <v>6.4011824425999997</v>
      </c>
      <c r="X30" s="96">
        <v>0.83198571509999997</v>
      </c>
      <c r="Y30" s="96">
        <v>0.50437435060000002</v>
      </c>
      <c r="Z30" s="96">
        <v>1.3723937969</v>
      </c>
      <c r="AA30" s="95">
        <v>18</v>
      </c>
      <c r="AB30" s="95">
        <v>4597</v>
      </c>
      <c r="AC30" s="90">
        <v>3.9633979180000001</v>
      </c>
      <c r="AD30" s="96">
        <v>2.4677809643000002</v>
      </c>
      <c r="AE30" s="96">
        <v>6.3654446175999997</v>
      </c>
      <c r="AF30" s="96">
        <v>0.6011933639</v>
      </c>
      <c r="AG30" s="97">
        <v>3.9155971286</v>
      </c>
      <c r="AH30" s="96">
        <v>2.4669927520999999</v>
      </c>
      <c r="AI30" s="96">
        <v>6.2148139105000002</v>
      </c>
      <c r="AJ30" s="96">
        <v>0.88130743079999996</v>
      </c>
      <c r="AK30" s="96">
        <v>0.54873967909999999</v>
      </c>
      <c r="AL30" s="96">
        <v>1.4154303347999999</v>
      </c>
      <c r="AM30" s="96">
        <v>0.99679721639999996</v>
      </c>
      <c r="AN30" s="96">
        <v>1.0013801934</v>
      </c>
      <c r="AO30" s="96">
        <v>0.51065445639999996</v>
      </c>
      <c r="AP30" s="96">
        <v>1.9636806829</v>
      </c>
      <c r="AQ30" s="96">
        <v>0.4731809106</v>
      </c>
      <c r="AR30" s="96">
        <v>0.77891453960000001</v>
      </c>
      <c r="AS30" s="96">
        <v>0.39355003700000002</v>
      </c>
      <c r="AT30" s="96">
        <v>1.5416282633</v>
      </c>
      <c r="AU30" s="94" t="s">
        <v>28</v>
      </c>
      <c r="AV30" s="94" t="s">
        <v>28</v>
      </c>
      <c r="AW30" s="94" t="s">
        <v>28</v>
      </c>
      <c r="AX30" s="94" t="s">
        <v>28</v>
      </c>
      <c r="AY30" s="94" t="s">
        <v>28</v>
      </c>
      <c r="AZ30" s="94" t="s">
        <v>28</v>
      </c>
      <c r="BA30" s="94" t="s">
        <v>28</v>
      </c>
      <c r="BB30" s="94" t="s">
        <v>28</v>
      </c>
      <c r="BC30" s="92" t="s">
        <v>28</v>
      </c>
      <c r="BD30" s="93">
        <v>3.4</v>
      </c>
      <c r="BE30" s="93">
        <v>3.2</v>
      </c>
      <c r="BF30" s="93">
        <v>3.6</v>
      </c>
    </row>
    <row r="31" spans="1:58" x14ac:dyDescent="0.3">
      <c r="A31" s="9"/>
      <c r="B31" t="s">
        <v>52</v>
      </c>
      <c r="C31" s="88">
        <v>6</v>
      </c>
      <c r="D31" s="98">
        <v>1391</v>
      </c>
      <c r="E31" s="99">
        <v>4.3395333660000004</v>
      </c>
      <c r="F31" s="89">
        <v>1.9392866325</v>
      </c>
      <c r="G31" s="89">
        <v>9.7105551699999992</v>
      </c>
      <c r="H31" s="89">
        <v>0.38491062790000002</v>
      </c>
      <c r="I31" s="91">
        <v>4.3134435658000001</v>
      </c>
      <c r="J31" s="89">
        <v>1.9378606565000001</v>
      </c>
      <c r="K31" s="89">
        <v>9.6012039527000006</v>
      </c>
      <c r="L31" s="89">
        <v>0.69972519899999996</v>
      </c>
      <c r="M31" s="89">
        <v>0.31269899559999997</v>
      </c>
      <c r="N31" s="89">
        <v>1.5657720716000001</v>
      </c>
      <c r="O31" s="98" t="s">
        <v>28</v>
      </c>
      <c r="P31" s="98" t="s">
        <v>28</v>
      </c>
      <c r="Q31" s="99" t="s">
        <v>28</v>
      </c>
      <c r="R31" s="89" t="s">
        <v>28</v>
      </c>
      <c r="S31" s="89" t="s">
        <v>28</v>
      </c>
      <c r="T31" s="89" t="s">
        <v>28</v>
      </c>
      <c r="U31" s="91" t="s">
        <v>28</v>
      </c>
      <c r="V31" s="89" t="s">
        <v>28</v>
      </c>
      <c r="W31" s="89" t="s">
        <v>28</v>
      </c>
      <c r="X31" s="89" t="s">
        <v>28</v>
      </c>
      <c r="Y31" s="89" t="s">
        <v>28</v>
      </c>
      <c r="Z31" s="89" t="s">
        <v>28</v>
      </c>
      <c r="AA31" s="98" t="s">
        <v>28</v>
      </c>
      <c r="AB31" s="98" t="s">
        <v>28</v>
      </c>
      <c r="AC31" s="99" t="s">
        <v>28</v>
      </c>
      <c r="AD31" s="89" t="s">
        <v>28</v>
      </c>
      <c r="AE31" s="89" t="s">
        <v>28</v>
      </c>
      <c r="AF31" s="89" t="s">
        <v>28</v>
      </c>
      <c r="AG31" s="91" t="s">
        <v>28</v>
      </c>
      <c r="AH31" s="89" t="s">
        <v>28</v>
      </c>
      <c r="AI31" s="89" t="s">
        <v>28</v>
      </c>
      <c r="AJ31" s="89" t="s">
        <v>28</v>
      </c>
      <c r="AK31" s="89" t="s">
        <v>28</v>
      </c>
      <c r="AL31" s="89" t="s">
        <v>28</v>
      </c>
      <c r="AM31" s="89">
        <v>0.37190294270000002</v>
      </c>
      <c r="AN31" s="89">
        <v>2.8040303599</v>
      </c>
      <c r="AO31" s="89">
        <v>0.29166972019999998</v>
      </c>
      <c r="AP31" s="89">
        <v>26.957156382000001</v>
      </c>
      <c r="AQ31" s="89">
        <v>0.105666015</v>
      </c>
      <c r="AR31" s="89">
        <v>0.17418722789999999</v>
      </c>
      <c r="AS31" s="89">
        <v>2.09706817E-2</v>
      </c>
      <c r="AT31" s="89">
        <v>1.4468385303</v>
      </c>
      <c r="AU31" s="88" t="s">
        <v>28</v>
      </c>
      <c r="AV31" s="88" t="s">
        <v>28</v>
      </c>
      <c r="AW31" s="88" t="s">
        <v>28</v>
      </c>
      <c r="AX31" s="88" t="s">
        <v>28</v>
      </c>
      <c r="AY31" s="88" t="s">
        <v>28</v>
      </c>
      <c r="AZ31" s="88" t="s">
        <v>28</v>
      </c>
      <c r="BA31" s="88" t="s">
        <v>235</v>
      </c>
      <c r="BB31" s="88" t="s">
        <v>235</v>
      </c>
      <c r="BC31" s="100" t="s">
        <v>236</v>
      </c>
      <c r="BD31" s="101">
        <v>1.2</v>
      </c>
      <c r="BE31" s="101" t="s">
        <v>28</v>
      </c>
      <c r="BF31" s="101" t="s">
        <v>28</v>
      </c>
    </row>
    <row r="32" spans="1:58" x14ac:dyDescent="0.3">
      <c r="A32" s="9"/>
      <c r="B32" t="s">
        <v>54</v>
      </c>
      <c r="C32" s="88">
        <v>17</v>
      </c>
      <c r="D32" s="98">
        <v>2887</v>
      </c>
      <c r="E32" s="99">
        <v>5.915050913</v>
      </c>
      <c r="F32" s="89">
        <v>3.6451667429999999</v>
      </c>
      <c r="G32" s="89">
        <v>9.5984161411999995</v>
      </c>
      <c r="H32" s="89">
        <v>0.84802257790000002</v>
      </c>
      <c r="I32" s="91">
        <v>5.8884655351999999</v>
      </c>
      <c r="J32" s="89">
        <v>3.6606266672999999</v>
      </c>
      <c r="K32" s="89">
        <v>9.4721558655999996</v>
      </c>
      <c r="L32" s="89">
        <v>0.95376848800000003</v>
      </c>
      <c r="M32" s="89">
        <v>0.58776251020000003</v>
      </c>
      <c r="N32" s="89">
        <v>1.5476902878000001</v>
      </c>
      <c r="O32" s="98">
        <v>15</v>
      </c>
      <c r="P32" s="98">
        <v>3041</v>
      </c>
      <c r="Q32" s="99">
        <v>4.9694169520999996</v>
      </c>
      <c r="R32" s="89">
        <v>2.9656109207000001</v>
      </c>
      <c r="S32" s="89">
        <v>8.3271560242000007</v>
      </c>
      <c r="T32" s="89">
        <v>0.86840015910000001</v>
      </c>
      <c r="U32" s="91">
        <v>4.9325879644999997</v>
      </c>
      <c r="V32" s="89">
        <v>2.9736889942000002</v>
      </c>
      <c r="W32" s="89">
        <v>8.1818993427999995</v>
      </c>
      <c r="X32" s="89">
        <v>1.044606267</v>
      </c>
      <c r="Y32" s="89">
        <v>0.62339219729999995</v>
      </c>
      <c r="Z32" s="89">
        <v>1.7504265496</v>
      </c>
      <c r="AA32" s="98">
        <v>9</v>
      </c>
      <c r="AB32" s="98">
        <v>3092</v>
      </c>
      <c r="AC32" s="99">
        <v>2.9426041857</v>
      </c>
      <c r="AD32" s="89">
        <v>1.5182687277</v>
      </c>
      <c r="AE32" s="89">
        <v>5.7031533584999998</v>
      </c>
      <c r="AF32" s="89">
        <v>0.20900431280000001</v>
      </c>
      <c r="AG32" s="91">
        <v>2.9107373868000002</v>
      </c>
      <c r="AH32" s="89">
        <v>1.5144996470000001</v>
      </c>
      <c r="AI32" s="89">
        <v>5.5941856121000004</v>
      </c>
      <c r="AJ32" s="89">
        <v>0.65432212170000004</v>
      </c>
      <c r="AK32" s="89">
        <v>0.33760463610000002</v>
      </c>
      <c r="AL32" s="89">
        <v>1.2681622026999999</v>
      </c>
      <c r="AM32" s="89">
        <v>0.21395037459999999</v>
      </c>
      <c r="AN32" s="89">
        <v>0.59214274310000004</v>
      </c>
      <c r="AO32" s="89">
        <v>0.2591334159</v>
      </c>
      <c r="AP32" s="89">
        <v>1.3530984686</v>
      </c>
      <c r="AQ32" s="89">
        <v>0.62290711850000002</v>
      </c>
      <c r="AR32" s="89">
        <v>0.84013088400000002</v>
      </c>
      <c r="AS32" s="89">
        <v>0.41957309860000003</v>
      </c>
      <c r="AT32" s="89">
        <v>1.6822334524</v>
      </c>
      <c r="AU32" s="88" t="s">
        <v>28</v>
      </c>
      <c r="AV32" s="88" t="s">
        <v>28</v>
      </c>
      <c r="AW32" s="88" t="s">
        <v>28</v>
      </c>
      <c r="AX32" s="88" t="s">
        <v>28</v>
      </c>
      <c r="AY32" s="88" t="s">
        <v>28</v>
      </c>
      <c r="AZ32" s="88" t="s">
        <v>28</v>
      </c>
      <c r="BA32" s="88" t="s">
        <v>28</v>
      </c>
      <c r="BB32" s="88" t="s">
        <v>28</v>
      </c>
      <c r="BC32" s="100" t="s">
        <v>28</v>
      </c>
      <c r="BD32" s="101">
        <v>3.4</v>
      </c>
      <c r="BE32" s="101">
        <v>3</v>
      </c>
      <c r="BF32" s="101">
        <v>1.8</v>
      </c>
    </row>
    <row r="33" spans="1:93" x14ac:dyDescent="0.3">
      <c r="A33" s="9"/>
      <c r="B33" t="s">
        <v>53</v>
      </c>
      <c r="C33" s="88">
        <v>15</v>
      </c>
      <c r="D33" s="98">
        <v>3305</v>
      </c>
      <c r="E33" s="99">
        <v>4.5584564784000001</v>
      </c>
      <c r="F33" s="89">
        <v>2.7257619646000002</v>
      </c>
      <c r="G33" s="89">
        <v>7.6233822817999997</v>
      </c>
      <c r="H33" s="89">
        <v>0.24065805470000001</v>
      </c>
      <c r="I33" s="91">
        <v>4.5385779123000001</v>
      </c>
      <c r="J33" s="89">
        <v>2.7361537765000001</v>
      </c>
      <c r="K33" s="89">
        <v>7.5283376404000002</v>
      </c>
      <c r="L33" s="89">
        <v>0.73502531199999999</v>
      </c>
      <c r="M33" s="89">
        <v>0.43951369239999999</v>
      </c>
      <c r="N33" s="89">
        <v>1.2292272542</v>
      </c>
      <c r="O33" s="98">
        <v>15</v>
      </c>
      <c r="P33" s="98">
        <v>3476</v>
      </c>
      <c r="Q33" s="99">
        <v>4.3453340638000002</v>
      </c>
      <c r="R33" s="89">
        <v>2.5932814514000002</v>
      </c>
      <c r="S33" s="89">
        <v>7.2810948134000002</v>
      </c>
      <c r="T33" s="89">
        <v>0.73095032429999995</v>
      </c>
      <c r="U33" s="91">
        <v>4.3153049481999997</v>
      </c>
      <c r="V33" s="89">
        <v>2.6015501241000001</v>
      </c>
      <c r="W33" s="89">
        <v>7.1579850119000001</v>
      </c>
      <c r="X33" s="89">
        <v>0.91341967049999995</v>
      </c>
      <c r="Y33" s="89">
        <v>0.54512593369999995</v>
      </c>
      <c r="Z33" s="89">
        <v>1.5305371527</v>
      </c>
      <c r="AA33" s="98">
        <v>11</v>
      </c>
      <c r="AB33" s="98">
        <v>3440</v>
      </c>
      <c r="AC33" s="99">
        <v>3.2339350022</v>
      </c>
      <c r="AD33" s="89">
        <v>1.774467504</v>
      </c>
      <c r="AE33" s="89">
        <v>5.8937881787000004</v>
      </c>
      <c r="AF33" s="89">
        <v>0.2815658076</v>
      </c>
      <c r="AG33" s="91">
        <v>3.1976744186000001</v>
      </c>
      <c r="AH33" s="89">
        <v>1.7708726100000001</v>
      </c>
      <c r="AI33" s="89">
        <v>5.7740582972999999</v>
      </c>
      <c r="AJ33" s="89">
        <v>0.71910290290000001</v>
      </c>
      <c r="AK33" s="89">
        <v>0.39457340130000002</v>
      </c>
      <c r="AL33" s="89">
        <v>1.3105520629</v>
      </c>
      <c r="AM33" s="89">
        <v>0.4567836159</v>
      </c>
      <c r="AN33" s="89">
        <v>0.74423161829999995</v>
      </c>
      <c r="AO33" s="89">
        <v>0.34183049240000002</v>
      </c>
      <c r="AP33" s="89">
        <v>1.6203373131000001</v>
      </c>
      <c r="AQ33" s="89">
        <v>0.89567524460000003</v>
      </c>
      <c r="AR33" s="89">
        <v>0.95324680279999996</v>
      </c>
      <c r="AS33" s="89">
        <v>0.46599928089999998</v>
      </c>
      <c r="AT33" s="89">
        <v>1.9499589468</v>
      </c>
      <c r="AU33" s="88" t="s">
        <v>28</v>
      </c>
      <c r="AV33" s="88" t="s">
        <v>28</v>
      </c>
      <c r="AW33" s="88" t="s">
        <v>28</v>
      </c>
      <c r="AX33" s="88" t="s">
        <v>28</v>
      </c>
      <c r="AY33" s="88" t="s">
        <v>28</v>
      </c>
      <c r="AZ33" s="88" t="s">
        <v>28</v>
      </c>
      <c r="BA33" s="88" t="s">
        <v>28</v>
      </c>
      <c r="BB33" s="88" t="s">
        <v>28</v>
      </c>
      <c r="BC33" s="100" t="s">
        <v>28</v>
      </c>
      <c r="BD33" s="101">
        <v>3</v>
      </c>
      <c r="BE33" s="101">
        <v>3</v>
      </c>
      <c r="BF33" s="101">
        <v>2.2000000000000002</v>
      </c>
    </row>
    <row r="34" spans="1:93" x14ac:dyDescent="0.3">
      <c r="A34" s="9"/>
      <c r="B34" t="s">
        <v>55</v>
      </c>
      <c r="C34" s="88">
        <v>7</v>
      </c>
      <c r="D34" s="98">
        <v>1846</v>
      </c>
      <c r="E34" s="99">
        <v>3.7904975699999999</v>
      </c>
      <c r="F34" s="89">
        <v>1.7971321092000001</v>
      </c>
      <c r="G34" s="89">
        <v>7.9948890536999997</v>
      </c>
      <c r="H34" s="89">
        <v>0.19601549109999999</v>
      </c>
      <c r="I34" s="91">
        <v>3.7919826651999999</v>
      </c>
      <c r="J34" s="89">
        <v>1.8077667767000001</v>
      </c>
      <c r="K34" s="89">
        <v>7.9540860684999997</v>
      </c>
      <c r="L34" s="89">
        <v>0.61119628370000001</v>
      </c>
      <c r="M34" s="89">
        <v>0.28977738310000001</v>
      </c>
      <c r="N34" s="89">
        <v>1.2891306189</v>
      </c>
      <c r="O34" s="98">
        <v>10</v>
      </c>
      <c r="P34" s="98">
        <v>2121</v>
      </c>
      <c r="Q34" s="99">
        <v>4.7343707940000002</v>
      </c>
      <c r="R34" s="89">
        <v>2.5265550785999999</v>
      </c>
      <c r="S34" s="89">
        <v>8.8714736541000008</v>
      </c>
      <c r="T34" s="89">
        <v>0.98801350750000005</v>
      </c>
      <c r="U34" s="91">
        <v>4.7147571900000003</v>
      </c>
      <c r="V34" s="89">
        <v>2.5367973132000001</v>
      </c>
      <c r="W34" s="89">
        <v>8.7625981173999996</v>
      </c>
      <c r="X34" s="89">
        <v>0.99519791739999997</v>
      </c>
      <c r="Y34" s="89">
        <v>0.53109958260000001</v>
      </c>
      <c r="Z34" s="89">
        <v>1.8648459297</v>
      </c>
      <c r="AA34" s="98">
        <v>8</v>
      </c>
      <c r="AB34" s="98">
        <v>2011</v>
      </c>
      <c r="AC34" s="99">
        <v>4.007852314</v>
      </c>
      <c r="AD34" s="89">
        <v>1.9886771209</v>
      </c>
      <c r="AE34" s="89">
        <v>8.0771684867999998</v>
      </c>
      <c r="AF34" s="89">
        <v>0.7473176507</v>
      </c>
      <c r="AG34" s="91">
        <v>3.9781203381000001</v>
      </c>
      <c r="AH34" s="89">
        <v>1.9894486076</v>
      </c>
      <c r="AI34" s="89">
        <v>7.9546872256999999</v>
      </c>
      <c r="AJ34" s="89">
        <v>0.89119238059999994</v>
      </c>
      <c r="AK34" s="89">
        <v>0.44220539050000002</v>
      </c>
      <c r="AL34" s="89">
        <v>1.7960519622</v>
      </c>
      <c r="AM34" s="89">
        <v>0.72543884930000002</v>
      </c>
      <c r="AN34" s="89">
        <v>0.84654381509999999</v>
      </c>
      <c r="AO34" s="89">
        <v>0.33410062540000002</v>
      </c>
      <c r="AP34" s="89">
        <v>2.1449718331000001</v>
      </c>
      <c r="AQ34" s="89">
        <v>0.65185288890000004</v>
      </c>
      <c r="AR34" s="89">
        <v>1.2490103757</v>
      </c>
      <c r="AS34" s="89">
        <v>0.47542710770000002</v>
      </c>
      <c r="AT34" s="89">
        <v>3.2813167222000001</v>
      </c>
      <c r="AU34" s="88" t="s">
        <v>28</v>
      </c>
      <c r="AV34" s="88" t="s">
        <v>28</v>
      </c>
      <c r="AW34" s="88" t="s">
        <v>28</v>
      </c>
      <c r="AX34" s="88" t="s">
        <v>28</v>
      </c>
      <c r="AY34" s="88" t="s">
        <v>28</v>
      </c>
      <c r="AZ34" s="88" t="s">
        <v>28</v>
      </c>
      <c r="BA34" s="88" t="s">
        <v>28</v>
      </c>
      <c r="BB34" s="88" t="s">
        <v>28</v>
      </c>
      <c r="BC34" s="100" t="s">
        <v>28</v>
      </c>
      <c r="BD34" s="101">
        <v>1.4</v>
      </c>
      <c r="BE34" s="101">
        <v>2</v>
      </c>
      <c r="BF34" s="101">
        <v>1.6</v>
      </c>
    </row>
    <row r="35" spans="1:93" x14ac:dyDescent="0.3">
      <c r="A35" s="9"/>
      <c r="B35" t="s">
        <v>59</v>
      </c>
      <c r="C35" s="88">
        <v>25</v>
      </c>
      <c r="D35" s="98">
        <v>3466</v>
      </c>
      <c r="E35" s="99">
        <v>7.2123672349000003</v>
      </c>
      <c r="F35" s="89">
        <v>4.8233515307000001</v>
      </c>
      <c r="G35" s="89">
        <v>10.784667217000001</v>
      </c>
      <c r="H35" s="89">
        <v>0.46208153480000003</v>
      </c>
      <c r="I35" s="91">
        <v>7.2129255625999997</v>
      </c>
      <c r="J35" s="89">
        <v>4.8738385829000004</v>
      </c>
      <c r="K35" s="89">
        <v>10.674603659000001</v>
      </c>
      <c r="L35" s="89">
        <v>1.1629534037</v>
      </c>
      <c r="M35" s="89">
        <v>0.77773814019999998</v>
      </c>
      <c r="N35" s="89">
        <v>1.7389665611</v>
      </c>
      <c r="O35" s="98">
        <v>12</v>
      </c>
      <c r="P35" s="98">
        <v>3938</v>
      </c>
      <c r="Q35" s="99">
        <v>3.0598038687</v>
      </c>
      <c r="R35" s="89">
        <v>1.722111865</v>
      </c>
      <c r="S35" s="89">
        <v>5.4365804597</v>
      </c>
      <c r="T35" s="89">
        <v>0.13237695669999999</v>
      </c>
      <c r="U35" s="91">
        <v>3.0472320974999998</v>
      </c>
      <c r="V35" s="89">
        <v>1.7305526399</v>
      </c>
      <c r="W35" s="89">
        <v>5.3656983567000003</v>
      </c>
      <c r="X35" s="89">
        <v>0.64319221500000001</v>
      </c>
      <c r="Y35" s="89">
        <v>0.36199998189999999</v>
      </c>
      <c r="Z35" s="89">
        <v>1.1428073099</v>
      </c>
      <c r="AA35" s="98">
        <v>13</v>
      </c>
      <c r="AB35" s="98">
        <v>4479</v>
      </c>
      <c r="AC35" s="99">
        <v>2.9312996626999999</v>
      </c>
      <c r="AD35" s="89">
        <v>1.6851065304999999</v>
      </c>
      <c r="AE35" s="89">
        <v>5.0990946605999996</v>
      </c>
      <c r="AF35" s="89">
        <v>0.12970671240000001</v>
      </c>
      <c r="AG35" s="91">
        <v>2.9024335789000002</v>
      </c>
      <c r="AH35" s="89">
        <v>1.6853164440999999</v>
      </c>
      <c r="AI35" s="89">
        <v>4.9985394194000001</v>
      </c>
      <c r="AJ35" s="89">
        <v>0.6518084301</v>
      </c>
      <c r="AK35" s="89">
        <v>0.37470295380000002</v>
      </c>
      <c r="AL35" s="89">
        <v>1.1338427551000001</v>
      </c>
      <c r="AM35" s="89">
        <v>0.91465181200000001</v>
      </c>
      <c r="AN35" s="89">
        <v>0.95800246960000002</v>
      </c>
      <c r="AO35" s="89">
        <v>0.4371213088</v>
      </c>
      <c r="AP35" s="89">
        <v>2.0995744506</v>
      </c>
      <c r="AQ35" s="89">
        <v>1.4628642000000001E-2</v>
      </c>
      <c r="AR35" s="89">
        <v>0.42424404760000001</v>
      </c>
      <c r="AS35" s="89">
        <v>0.21314241919999999</v>
      </c>
      <c r="AT35" s="89">
        <v>0.84442605390000003</v>
      </c>
      <c r="AU35" s="88" t="s">
        <v>28</v>
      </c>
      <c r="AV35" s="88" t="s">
        <v>28</v>
      </c>
      <c r="AW35" s="88" t="s">
        <v>28</v>
      </c>
      <c r="AX35" s="88" t="s">
        <v>133</v>
      </c>
      <c r="AY35" s="88" t="s">
        <v>28</v>
      </c>
      <c r="AZ35" s="88" t="s">
        <v>28</v>
      </c>
      <c r="BA35" s="88" t="s">
        <v>28</v>
      </c>
      <c r="BB35" s="88" t="s">
        <v>28</v>
      </c>
      <c r="BC35" s="100" t="s">
        <v>234</v>
      </c>
      <c r="BD35" s="101">
        <v>5</v>
      </c>
      <c r="BE35" s="101">
        <v>2.4</v>
      </c>
      <c r="BF35" s="101">
        <v>2.6</v>
      </c>
    </row>
    <row r="36" spans="1:93" x14ac:dyDescent="0.3">
      <c r="A36" s="9"/>
      <c r="B36" t="s">
        <v>56</v>
      </c>
      <c r="C36" s="88">
        <v>10</v>
      </c>
      <c r="D36" s="98">
        <v>2757</v>
      </c>
      <c r="E36" s="99">
        <v>3.6484709518999998</v>
      </c>
      <c r="F36" s="89">
        <v>1.9498093982</v>
      </c>
      <c r="G36" s="89">
        <v>6.8269956537000001</v>
      </c>
      <c r="H36" s="89">
        <v>9.7012322200000001E-2</v>
      </c>
      <c r="I36" s="91">
        <v>3.6271309394000002</v>
      </c>
      <c r="J36" s="89">
        <v>1.9515948862000001</v>
      </c>
      <c r="K36" s="89">
        <v>6.7411935461999999</v>
      </c>
      <c r="L36" s="89">
        <v>0.58829529520000001</v>
      </c>
      <c r="M36" s="89">
        <v>0.31439573199999998</v>
      </c>
      <c r="N36" s="89">
        <v>1.1008144169</v>
      </c>
      <c r="O36" s="98"/>
      <c r="P36" s="98"/>
      <c r="Q36" s="99"/>
      <c r="R36" s="89"/>
      <c r="S36" s="89"/>
      <c r="T36" s="89"/>
      <c r="U36" s="91"/>
      <c r="V36" s="89"/>
      <c r="W36" s="89"/>
      <c r="X36" s="89"/>
      <c r="Y36" s="89"/>
      <c r="Z36" s="89"/>
      <c r="AA36" s="98"/>
      <c r="AB36" s="98"/>
      <c r="AC36" s="99"/>
      <c r="AD36" s="89"/>
      <c r="AE36" s="89"/>
      <c r="AF36" s="89"/>
      <c r="AG36" s="91"/>
      <c r="AH36" s="89"/>
      <c r="AI36" s="89"/>
      <c r="AJ36" s="89"/>
      <c r="AK36" s="89"/>
      <c r="AL36" s="89"/>
      <c r="AM36" s="89">
        <v>0.76148278250000001</v>
      </c>
      <c r="AN36" s="89">
        <v>0.85462278150000004</v>
      </c>
      <c r="AO36" s="89">
        <v>0.30990771509999998</v>
      </c>
      <c r="AP36" s="89">
        <v>2.3567664279999998</v>
      </c>
      <c r="AQ36" s="89">
        <v>0.67173753489999999</v>
      </c>
      <c r="AR36" s="89">
        <v>0.81790280869999998</v>
      </c>
      <c r="AS36" s="89">
        <v>0.32280195229999997</v>
      </c>
      <c r="AT36" s="89">
        <v>2.0723697599999999</v>
      </c>
      <c r="AU36" s="88" t="s">
        <v>28</v>
      </c>
      <c r="AV36" s="88" t="s">
        <v>28</v>
      </c>
      <c r="AW36" s="88" t="s">
        <v>28</v>
      </c>
      <c r="AX36" s="88" t="s">
        <v>28</v>
      </c>
      <c r="AY36" s="88" t="s">
        <v>28</v>
      </c>
      <c r="AZ36" s="88" t="s">
        <v>28</v>
      </c>
      <c r="BA36" s="88" t="s">
        <v>235</v>
      </c>
      <c r="BB36" s="88" t="s">
        <v>235</v>
      </c>
      <c r="BC36" s="100" t="s">
        <v>236</v>
      </c>
      <c r="BD36" s="101">
        <v>2</v>
      </c>
      <c r="BE36" s="101"/>
      <c r="BF36" s="101"/>
      <c r="BQ36" s="45"/>
    </row>
    <row r="37" spans="1:93" x14ac:dyDescent="0.3">
      <c r="A37" s="9"/>
      <c r="B37" t="s">
        <v>57</v>
      </c>
      <c r="C37" s="88">
        <v>23</v>
      </c>
      <c r="D37" s="98">
        <v>4983</v>
      </c>
      <c r="E37" s="99">
        <v>4.5897324603999996</v>
      </c>
      <c r="F37" s="89">
        <v>3.0202202421000002</v>
      </c>
      <c r="G37" s="89">
        <v>6.9748701649999996</v>
      </c>
      <c r="H37" s="89">
        <v>0.15861002190000001</v>
      </c>
      <c r="I37" s="91">
        <v>4.6156933573999996</v>
      </c>
      <c r="J37" s="89">
        <v>3.0672498777000001</v>
      </c>
      <c r="K37" s="89">
        <v>6.9458394389000002</v>
      </c>
      <c r="L37" s="89">
        <v>0.7400683871</v>
      </c>
      <c r="M37" s="89">
        <v>0.48699342340000001</v>
      </c>
      <c r="N37" s="89">
        <v>1.1246583451000001</v>
      </c>
      <c r="O37" s="98">
        <v>24</v>
      </c>
      <c r="P37" s="98">
        <v>5141</v>
      </c>
      <c r="Q37" s="99">
        <v>4.6636969217999997</v>
      </c>
      <c r="R37" s="89">
        <v>3.0870826089999999</v>
      </c>
      <c r="S37" s="89">
        <v>7.0455092180000003</v>
      </c>
      <c r="T37" s="89">
        <v>0.92485798269999997</v>
      </c>
      <c r="U37" s="91">
        <v>4.6683524606000004</v>
      </c>
      <c r="V37" s="89">
        <v>3.1290525037000001</v>
      </c>
      <c r="W37" s="89">
        <v>6.9648926218999998</v>
      </c>
      <c r="X37" s="89">
        <v>0.98034177420000002</v>
      </c>
      <c r="Y37" s="89">
        <v>0.64892639740000002</v>
      </c>
      <c r="Z37" s="89">
        <v>1.4810154096999999</v>
      </c>
      <c r="AA37" s="98">
        <v>16</v>
      </c>
      <c r="AB37" s="98">
        <v>5346</v>
      </c>
      <c r="AC37" s="99">
        <v>3.0125899952999999</v>
      </c>
      <c r="AD37" s="89">
        <v>1.8254086719</v>
      </c>
      <c r="AE37" s="89">
        <v>4.9718721181000003</v>
      </c>
      <c r="AF37" s="89">
        <v>0.1170218801</v>
      </c>
      <c r="AG37" s="91">
        <v>2.9928918817999999</v>
      </c>
      <c r="AH37" s="89">
        <v>1.8335410705999999</v>
      </c>
      <c r="AI37" s="89">
        <v>4.8853019764000001</v>
      </c>
      <c r="AJ37" s="89">
        <v>0.66988427699999997</v>
      </c>
      <c r="AK37" s="89">
        <v>0.40590075990000002</v>
      </c>
      <c r="AL37" s="89">
        <v>1.1055533493</v>
      </c>
      <c r="AM37" s="89">
        <v>0.17576791059999999</v>
      </c>
      <c r="AN37" s="89">
        <v>0.64596607490000002</v>
      </c>
      <c r="AO37" s="89">
        <v>0.34313209750000001</v>
      </c>
      <c r="AP37" s="89">
        <v>1.2160686015</v>
      </c>
      <c r="AQ37" s="89">
        <v>0.95631037379999995</v>
      </c>
      <c r="AR37" s="89">
        <v>1.0161152011000001</v>
      </c>
      <c r="AS37" s="89">
        <v>0.57352392910000005</v>
      </c>
      <c r="AT37" s="89">
        <v>1.8002563615</v>
      </c>
      <c r="AU37" s="88" t="s">
        <v>28</v>
      </c>
      <c r="AV37" s="88" t="s">
        <v>28</v>
      </c>
      <c r="AW37" s="88" t="s">
        <v>28</v>
      </c>
      <c r="AX37" s="88" t="s">
        <v>28</v>
      </c>
      <c r="AY37" s="88" t="s">
        <v>28</v>
      </c>
      <c r="AZ37" s="88" t="s">
        <v>28</v>
      </c>
      <c r="BA37" s="88" t="s">
        <v>28</v>
      </c>
      <c r="BB37" s="88" t="s">
        <v>28</v>
      </c>
      <c r="BC37" s="100" t="s">
        <v>28</v>
      </c>
      <c r="BD37" s="101">
        <v>4.5999999999999996</v>
      </c>
      <c r="BE37" s="101">
        <v>4.8</v>
      </c>
      <c r="BF37" s="101">
        <v>3.2</v>
      </c>
      <c r="BQ37" s="45"/>
    </row>
    <row r="38" spans="1:93" x14ac:dyDescent="0.3">
      <c r="A38" s="9"/>
      <c r="B38" t="s">
        <v>60</v>
      </c>
      <c r="C38" s="88">
        <v>22</v>
      </c>
      <c r="D38" s="98">
        <v>2172</v>
      </c>
      <c r="E38" s="99">
        <v>9.9952292910999994</v>
      </c>
      <c r="F38" s="89">
        <v>6.5186734338000001</v>
      </c>
      <c r="G38" s="89">
        <v>15.325910952999999</v>
      </c>
      <c r="H38" s="89">
        <v>2.8634401699999999E-2</v>
      </c>
      <c r="I38" s="91">
        <v>10.128913444</v>
      </c>
      <c r="J38" s="89">
        <v>6.6693894949999999</v>
      </c>
      <c r="K38" s="89">
        <v>15.382950363000001</v>
      </c>
      <c r="L38" s="89">
        <v>1.6116741627</v>
      </c>
      <c r="M38" s="89">
        <v>1.0510992037</v>
      </c>
      <c r="N38" s="89">
        <v>2.4712164157999998</v>
      </c>
      <c r="O38" s="98">
        <v>9</v>
      </c>
      <c r="P38" s="98">
        <v>2109</v>
      </c>
      <c r="Q38" s="99">
        <v>4.2427961548999997</v>
      </c>
      <c r="R38" s="89">
        <v>2.1906043724000002</v>
      </c>
      <c r="S38" s="89">
        <v>8.2175126824000007</v>
      </c>
      <c r="T38" s="89">
        <v>0.73437734180000003</v>
      </c>
      <c r="U38" s="91">
        <v>4.2674253201000001</v>
      </c>
      <c r="V38" s="89">
        <v>2.2204044137999999</v>
      </c>
      <c r="W38" s="89">
        <v>8.2016225283999997</v>
      </c>
      <c r="X38" s="89">
        <v>0.89186548349999994</v>
      </c>
      <c r="Y38" s="89">
        <v>0.46048038990000001</v>
      </c>
      <c r="Z38" s="89">
        <v>1.7273787508</v>
      </c>
      <c r="AA38" s="98">
        <v>7</v>
      </c>
      <c r="AB38" s="98">
        <v>2178</v>
      </c>
      <c r="AC38" s="99">
        <v>3.2186344325</v>
      </c>
      <c r="AD38" s="89">
        <v>1.5232693660000001</v>
      </c>
      <c r="AE38" s="89">
        <v>6.8009032683999999</v>
      </c>
      <c r="AF38" s="89">
        <v>0.3808405882</v>
      </c>
      <c r="AG38" s="91">
        <v>3.2139577593999999</v>
      </c>
      <c r="AH38" s="89">
        <v>1.5322026950000001</v>
      </c>
      <c r="AI38" s="89">
        <v>6.7416174850999999</v>
      </c>
      <c r="AJ38" s="89">
        <v>0.715700644</v>
      </c>
      <c r="AK38" s="89">
        <v>0.33871658589999998</v>
      </c>
      <c r="AL38" s="89">
        <v>1.5122596093</v>
      </c>
      <c r="AM38" s="89">
        <v>0.58356691250000003</v>
      </c>
      <c r="AN38" s="89">
        <v>0.75861161249999998</v>
      </c>
      <c r="AO38" s="89">
        <v>0.28251563619999998</v>
      </c>
      <c r="AP38" s="89">
        <v>2.0370255829000001</v>
      </c>
      <c r="AQ38" s="89">
        <v>3.03556195E-2</v>
      </c>
      <c r="AR38" s="89">
        <v>0.42448212359999998</v>
      </c>
      <c r="AS38" s="89">
        <v>0.19544632379999999</v>
      </c>
      <c r="AT38" s="89">
        <v>0.9219158985</v>
      </c>
      <c r="AU38" s="88" t="s">
        <v>28</v>
      </c>
      <c r="AV38" s="88" t="s">
        <v>28</v>
      </c>
      <c r="AW38" s="88" t="s">
        <v>28</v>
      </c>
      <c r="AX38" s="88" t="s">
        <v>133</v>
      </c>
      <c r="AY38" s="88" t="s">
        <v>28</v>
      </c>
      <c r="AZ38" s="88" t="s">
        <v>28</v>
      </c>
      <c r="BA38" s="88" t="s">
        <v>28</v>
      </c>
      <c r="BB38" s="88" t="s">
        <v>28</v>
      </c>
      <c r="BC38" s="100" t="s">
        <v>234</v>
      </c>
      <c r="BD38" s="101">
        <v>4.4000000000000004</v>
      </c>
      <c r="BE38" s="101">
        <v>1.8</v>
      </c>
      <c r="BF38" s="101">
        <v>1.4</v>
      </c>
    </row>
    <row r="39" spans="1:93" x14ac:dyDescent="0.3">
      <c r="A39" s="9"/>
      <c r="B39" t="s">
        <v>58</v>
      </c>
      <c r="C39" s="88">
        <v>8</v>
      </c>
      <c r="D39" s="98">
        <v>2657</v>
      </c>
      <c r="E39" s="99">
        <v>3.0095242967</v>
      </c>
      <c r="F39" s="89">
        <v>1.4962153717</v>
      </c>
      <c r="G39" s="89">
        <v>6.0534309856000004</v>
      </c>
      <c r="H39" s="89">
        <v>4.2574466599999999E-2</v>
      </c>
      <c r="I39" s="91">
        <v>3.0109145652999998</v>
      </c>
      <c r="J39" s="89">
        <v>1.5057512796000001</v>
      </c>
      <c r="K39" s="89">
        <v>6.0206533725</v>
      </c>
      <c r="L39" s="89">
        <v>0.48526876270000002</v>
      </c>
      <c r="M39" s="89">
        <v>0.241256262</v>
      </c>
      <c r="N39" s="89">
        <v>0.97608149160000002</v>
      </c>
      <c r="O39" s="98">
        <v>8</v>
      </c>
      <c r="P39" s="98">
        <v>2818</v>
      </c>
      <c r="Q39" s="99">
        <v>2.8491063833000001</v>
      </c>
      <c r="R39" s="89">
        <v>1.4144026350000001</v>
      </c>
      <c r="S39" s="89">
        <v>5.7391063779999998</v>
      </c>
      <c r="T39" s="89">
        <v>0.15134341130000001</v>
      </c>
      <c r="U39" s="91">
        <v>2.8388928318</v>
      </c>
      <c r="V39" s="89">
        <v>1.419723616</v>
      </c>
      <c r="W39" s="89">
        <v>5.6766770798000001</v>
      </c>
      <c r="X39" s="89">
        <v>0.59890212710000001</v>
      </c>
      <c r="Y39" s="89">
        <v>0.29731734539999999</v>
      </c>
      <c r="Z39" s="89">
        <v>1.2064003780000001</v>
      </c>
      <c r="AA39" s="98">
        <v>11</v>
      </c>
      <c r="AB39" s="98">
        <v>2770</v>
      </c>
      <c r="AC39" s="99">
        <v>3.9969773629000001</v>
      </c>
      <c r="AD39" s="89">
        <v>2.1933431913999999</v>
      </c>
      <c r="AE39" s="89">
        <v>7.2837794388999999</v>
      </c>
      <c r="AF39" s="89">
        <v>0.70016275660000005</v>
      </c>
      <c r="AG39" s="91">
        <v>3.9711191335999998</v>
      </c>
      <c r="AH39" s="89">
        <v>2.1992064182000002</v>
      </c>
      <c r="AI39" s="89">
        <v>7.1706716760999996</v>
      </c>
      <c r="AJ39" s="89">
        <v>0.88877420929999995</v>
      </c>
      <c r="AK39" s="89">
        <v>0.48771526170000001</v>
      </c>
      <c r="AL39" s="89">
        <v>1.6196327183999999</v>
      </c>
      <c r="AM39" s="89">
        <v>0.46627514930000002</v>
      </c>
      <c r="AN39" s="89">
        <v>1.4028880726999999</v>
      </c>
      <c r="AO39" s="89">
        <v>0.56428631250000005</v>
      </c>
      <c r="AP39" s="89">
        <v>3.4877594951000002</v>
      </c>
      <c r="AQ39" s="89">
        <v>0.91276476390000005</v>
      </c>
      <c r="AR39" s="89">
        <v>0.94669658810000001</v>
      </c>
      <c r="AS39" s="89">
        <v>0.35530779429999998</v>
      </c>
      <c r="AT39" s="89">
        <v>2.5224170262999999</v>
      </c>
      <c r="AU39" s="88" t="s">
        <v>28</v>
      </c>
      <c r="AV39" s="88" t="s">
        <v>28</v>
      </c>
      <c r="AW39" s="88" t="s">
        <v>28</v>
      </c>
      <c r="AX39" s="88" t="s">
        <v>28</v>
      </c>
      <c r="AY39" s="88" t="s">
        <v>28</v>
      </c>
      <c r="AZ39" s="88" t="s">
        <v>28</v>
      </c>
      <c r="BA39" s="88" t="s">
        <v>28</v>
      </c>
      <c r="BB39" s="88" t="s">
        <v>28</v>
      </c>
      <c r="BC39" s="100" t="s">
        <v>28</v>
      </c>
      <c r="BD39" s="101">
        <v>1.6</v>
      </c>
      <c r="BE39" s="101">
        <v>1.6</v>
      </c>
      <c r="BF39" s="101">
        <v>2.2000000000000002</v>
      </c>
    </row>
    <row r="40" spans="1:93" x14ac:dyDescent="0.3">
      <c r="A40" s="9"/>
      <c r="B40" t="s">
        <v>237</v>
      </c>
      <c r="C40" s="88">
        <v>0</v>
      </c>
      <c r="D40" s="98">
        <v>73</v>
      </c>
      <c r="E40" s="99">
        <v>0</v>
      </c>
      <c r="F40" s="89">
        <v>0</v>
      </c>
      <c r="G40" s="89">
        <v>0</v>
      </c>
      <c r="H40" s="89" t="s">
        <v>28</v>
      </c>
      <c r="I40" s="91">
        <v>0</v>
      </c>
      <c r="J40" s="89">
        <v>0</v>
      </c>
      <c r="K40" s="89">
        <v>0</v>
      </c>
      <c r="L40" s="89" t="s">
        <v>28</v>
      </c>
      <c r="M40" s="89" t="s">
        <v>28</v>
      </c>
      <c r="N40" s="89" t="s">
        <v>28</v>
      </c>
      <c r="O40" s="98">
        <v>0</v>
      </c>
      <c r="P40" s="98">
        <v>37</v>
      </c>
      <c r="Q40" s="99">
        <v>0</v>
      </c>
      <c r="R40" s="89">
        <v>0</v>
      </c>
      <c r="S40" s="89">
        <v>0</v>
      </c>
      <c r="T40" s="89" t="s">
        <v>28</v>
      </c>
      <c r="U40" s="91">
        <v>0</v>
      </c>
      <c r="V40" s="89">
        <v>0</v>
      </c>
      <c r="W40" s="89">
        <v>0</v>
      </c>
      <c r="X40" s="89" t="s">
        <v>28</v>
      </c>
      <c r="Y40" s="89" t="s">
        <v>28</v>
      </c>
      <c r="Z40" s="89" t="s">
        <v>28</v>
      </c>
      <c r="AA40" s="98">
        <v>0</v>
      </c>
      <c r="AB40" s="98">
        <v>26</v>
      </c>
      <c r="AC40" s="99">
        <v>0</v>
      </c>
      <c r="AD40" s="89">
        <v>0</v>
      </c>
      <c r="AE40" s="89">
        <v>0</v>
      </c>
      <c r="AF40" s="89" t="s">
        <v>28</v>
      </c>
      <c r="AG40" s="91">
        <v>0</v>
      </c>
      <c r="AH40" s="89">
        <v>0</v>
      </c>
      <c r="AI40" s="89">
        <v>0</v>
      </c>
      <c r="AJ40" s="89" t="s">
        <v>28</v>
      </c>
      <c r="AK40" s="89" t="s">
        <v>28</v>
      </c>
      <c r="AL40" s="89" t="s">
        <v>28</v>
      </c>
      <c r="AM40" s="89" t="s">
        <v>28</v>
      </c>
      <c r="AN40" s="89" t="s">
        <v>28</v>
      </c>
      <c r="AO40" s="89" t="s">
        <v>28</v>
      </c>
      <c r="AP40" s="89" t="s">
        <v>28</v>
      </c>
      <c r="AQ40" s="89" t="s">
        <v>28</v>
      </c>
      <c r="AR40" s="89" t="s">
        <v>28</v>
      </c>
      <c r="AS40" s="89" t="s">
        <v>28</v>
      </c>
      <c r="AT40" s="89" t="s">
        <v>28</v>
      </c>
      <c r="AU40" s="88" t="s">
        <v>28</v>
      </c>
      <c r="AV40" s="88" t="s">
        <v>28</v>
      </c>
      <c r="AW40" s="88" t="s">
        <v>28</v>
      </c>
      <c r="AX40" s="88" t="s">
        <v>28</v>
      </c>
      <c r="AY40" s="88" t="s">
        <v>28</v>
      </c>
      <c r="AZ40" s="88" t="s">
        <v>28</v>
      </c>
      <c r="BA40" s="88" t="s">
        <v>28</v>
      </c>
      <c r="BB40" s="88" t="s">
        <v>28</v>
      </c>
      <c r="BC40" s="100" t="s">
        <v>28</v>
      </c>
      <c r="BD40" s="101">
        <v>0</v>
      </c>
      <c r="BE40" s="101">
        <v>0</v>
      </c>
      <c r="BF40" s="101">
        <v>0</v>
      </c>
    </row>
    <row r="41" spans="1:93" x14ac:dyDescent="0.3">
      <c r="A41" s="9"/>
      <c r="B41" t="s">
        <v>61</v>
      </c>
      <c r="C41" s="88">
        <v>37</v>
      </c>
      <c r="D41" s="98">
        <v>5208</v>
      </c>
      <c r="E41" s="99">
        <v>6.9891591215000002</v>
      </c>
      <c r="F41" s="89">
        <v>5.0018009652000002</v>
      </c>
      <c r="G41" s="89">
        <v>9.7661513455000009</v>
      </c>
      <c r="H41" s="89">
        <v>0.4837914539</v>
      </c>
      <c r="I41" s="91">
        <v>7.1044546851000003</v>
      </c>
      <c r="J41" s="89">
        <v>5.1474729943000002</v>
      </c>
      <c r="K41" s="89">
        <v>9.8054475330000006</v>
      </c>
      <c r="L41" s="89">
        <v>1.1269623584999999</v>
      </c>
      <c r="M41" s="89">
        <v>0.80651210169999998</v>
      </c>
      <c r="N41" s="89">
        <v>1.5747366403</v>
      </c>
      <c r="O41" s="98">
        <v>27</v>
      </c>
      <c r="P41" s="98">
        <v>5022</v>
      </c>
      <c r="Q41" s="99">
        <v>5.3259383805000002</v>
      </c>
      <c r="R41" s="89">
        <v>3.6044270209999998</v>
      </c>
      <c r="S41" s="89">
        <v>7.8696612438000004</v>
      </c>
      <c r="T41" s="89">
        <v>0.57078353670000004</v>
      </c>
      <c r="U41" s="91">
        <v>5.3763440859999996</v>
      </c>
      <c r="V41" s="89">
        <v>3.6870008898000002</v>
      </c>
      <c r="W41" s="89">
        <v>7.8397257271000003</v>
      </c>
      <c r="X41" s="89">
        <v>1.1195495696</v>
      </c>
      <c r="Y41" s="89">
        <v>0.75767581819999996</v>
      </c>
      <c r="Z41" s="89">
        <v>1.6542579408</v>
      </c>
      <c r="AA41" s="98">
        <v>35</v>
      </c>
      <c r="AB41" s="98">
        <v>4513</v>
      </c>
      <c r="AC41" s="99">
        <v>7.7422327245</v>
      </c>
      <c r="AD41" s="89">
        <v>5.4705976538999996</v>
      </c>
      <c r="AE41" s="89">
        <v>10.957151549000001</v>
      </c>
      <c r="AF41" s="89">
        <v>2.1714928E-3</v>
      </c>
      <c r="AG41" s="91">
        <v>7.7553733657999997</v>
      </c>
      <c r="AH41" s="89">
        <v>5.5683097980999996</v>
      </c>
      <c r="AI41" s="89">
        <v>10.801449313000001</v>
      </c>
      <c r="AJ41" s="89">
        <v>1.7215751161999999</v>
      </c>
      <c r="AK41" s="89">
        <v>1.2164507484</v>
      </c>
      <c r="AL41" s="89">
        <v>2.4364495519</v>
      </c>
      <c r="AM41" s="89">
        <v>0.14419055550000001</v>
      </c>
      <c r="AN41" s="89">
        <v>1.453684247</v>
      </c>
      <c r="AO41" s="89">
        <v>0.87986828360000002</v>
      </c>
      <c r="AP41" s="89">
        <v>2.4017207228999999</v>
      </c>
      <c r="AQ41" s="89">
        <v>0.28300612040000001</v>
      </c>
      <c r="AR41" s="89">
        <v>0.76202849130000005</v>
      </c>
      <c r="AS41" s="89">
        <v>0.46397654119999998</v>
      </c>
      <c r="AT41" s="89">
        <v>1.2515447872000001</v>
      </c>
      <c r="AU41" s="88" t="s">
        <v>28</v>
      </c>
      <c r="AV41" s="88" t="s">
        <v>28</v>
      </c>
      <c r="AW41" s="88">
        <v>3</v>
      </c>
      <c r="AX41" s="88" t="s">
        <v>28</v>
      </c>
      <c r="AY41" s="88" t="s">
        <v>28</v>
      </c>
      <c r="AZ41" s="88" t="s">
        <v>28</v>
      </c>
      <c r="BA41" s="88" t="s">
        <v>28</v>
      </c>
      <c r="BB41" s="88" t="s">
        <v>28</v>
      </c>
      <c r="BC41" s="100">
        <v>-3</v>
      </c>
      <c r="BD41" s="101">
        <v>7.4</v>
      </c>
      <c r="BE41" s="101">
        <v>5.4</v>
      </c>
      <c r="BF41" s="101">
        <v>7</v>
      </c>
    </row>
    <row r="42" spans="1:93" x14ac:dyDescent="0.3">
      <c r="A42" s="9"/>
      <c r="B42" t="s">
        <v>62</v>
      </c>
      <c r="C42" s="88">
        <v>24</v>
      </c>
      <c r="D42" s="98">
        <v>3531</v>
      </c>
      <c r="E42" s="99">
        <v>6.6216090281</v>
      </c>
      <c r="F42" s="89">
        <v>4.3931856252000001</v>
      </c>
      <c r="G42" s="89">
        <v>9.9803900545000008</v>
      </c>
      <c r="H42" s="89">
        <v>0.75434247870000004</v>
      </c>
      <c r="I42" s="91">
        <v>6.7969413764000004</v>
      </c>
      <c r="J42" s="89">
        <v>4.5557799267999997</v>
      </c>
      <c r="K42" s="89">
        <v>10.140615398</v>
      </c>
      <c r="L42" s="89">
        <v>1.0676969858000001</v>
      </c>
      <c r="M42" s="89">
        <v>0.70837632210000001</v>
      </c>
      <c r="N42" s="89">
        <v>1.6092814198000001</v>
      </c>
      <c r="O42" s="98">
        <v>26</v>
      </c>
      <c r="P42" s="98">
        <v>3734</v>
      </c>
      <c r="Q42" s="99">
        <v>6.8433960424000002</v>
      </c>
      <c r="R42" s="89">
        <v>4.5988290026999996</v>
      </c>
      <c r="S42" s="89">
        <v>10.183477004</v>
      </c>
      <c r="T42" s="89">
        <v>7.2973188800000005E-2</v>
      </c>
      <c r="U42" s="91">
        <v>6.9630423138999999</v>
      </c>
      <c r="V42" s="89">
        <v>4.7409423845000003</v>
      </c>
      <c r="W42" s="89">
        <v>10.226649964</v>
      </c>
      <c r="X42" s="89">
        <v>1.4385298038000001</v>
      </c>
      <c r="Y42" s="89">
        <v>0.96670608309999995</v>
      </c>
      <c r="Z42" s="89">
        <v>2.1406382277999998</v>
      </c>
      <c r="AA42" s="98">
        <v>15</v>
      </c>
      <c r="AB42" s="98">
        <v>3187</v>
      </c>
      <c r="AC42" s="99">
        <v>4.6619431702999998</v>
      </c>
      <c r="AD42" s="89">
        <v>2.7806495567999998</v>
      </c>
      <c r="AE42" s="89">
        <v>7.8160565288999999</v>
      </c>
      <c r="AF42" s="89">
        <v>0.89144574809999999</v>
      </c>
      <c r="AG42" s="91">
        <v>4.7066206464000002</v>
      </c>
      <c r="AH42" s="89">
        <v>2.8374610076</v>
      </c>
      <c r="AI42" s="89">
        <v>7.8070774714000004</v>
      </c>
      <c r="AJ42" s="89">
        <v>1.0366370582</v>
      </c>
      <c r="AK42" s="89">
        <v>0.61830963419999996</v>
      </c>
      <c r="AL42" s="89">
        <v>1.7379906941000001</v>
      </c>
      <c r="AM42" s="89">
        <v>0.23649862660000001</v>
      </c>
      <c r="AN42" s="89">
        <v>0.68123240880000002</v>
      </c>
      <c r="AO42" s="89">
        <v>0.3608162841</v>
      </c>
      <c r="AP42" s="89">
        <v>1.2861880554</v>
      </c>
      <c r="AQ42" s="89">
        <v>0.90735591920000003</v>
      </c>
      <c r="AR42" s="89">
        <v>1.0334944290999999</v>
      </c>
      <c r="AS42" s="89">
        <v>0.59337859439999996</v>
      </c>
      <c r="AT42" s="89">
        <v>1.8000493193</v>
      </c>
      <c r="AU42" s="88" t="s">
        <v>28</v>
      </c>
      <c r="AV42" s="88" t="s">
        <v>28</v>
      </c>
      <c r="AW42" s="88" t="s">
        <v>28</v>
      </c>
      <c r="AX42" s="88" t="s">
        <v>28</v>
      </c>
      <c r="AY42" s="88" t="s">
        <v>28</v>
      </c>
      <c r="AZ42" s="88" t="s">
        <v>28</v>
      </c>
      <c r="BA42" s="88" t="s">
        <v>28</v>
      </c>
      <c r="BB42" s="88" t="s">
        <v>28</v>
      </c>
      <c r="BC42" s="100" t="s">
        <v>28</v>
      </c>
      <c r="BD42" s="101">
        <v>4.8</v>
      </c>
      <c r="BE42" s="101">
        <v>5.2</v>
      </c>
      <c r="BF42" s="101">
        <v>3</v>
      </c>
    </row>
    <row r="43" spans="1:93" x14ac:dyDescent="0.3">
      <c r="A43" s="9"/>
      <c r="B43" t="s">
        <v>90</v>
      </c>
      <c r="C43" s="88">
        <v>211</v>
      </c>
      <c r="D43" s="98">
        <v>37714</v>
      </c>
      <c r="E43" s="99">
        <v>5.1865567363</v>
      </c>
      <c r="F43" s="89">
        <v>4.3295851305999999</v>
      </c>
      <c r="G43" s="89">
        <v>6.2131520611999997</v>
      </c>
      <c r="H43" s="89">
        <v>5.2372269300000003E-2</v>
      </c>
      <c r="I43" s="91">
        <v>5.5947393540999997</v>
      </c>
      <c r="J43" s="89">
        <v>4.8885574989</v>
      </c>
      <c r="K43" s="89">
        <v>6.4029334721</v>
      </c>
      <c r="L43" s="89">
        <v>0.83630292429999997</v>
      </c>
      <c r="M43" s="89">
        <v>0.69812110230000002</v>
      </c>
      <c r="N43" s="89">
        <v>1.0018356112</v>
      </c>
      <c r="O43" s="98">
        <v>172</v>
      </c>
      <c r="P43" s="98">
        <v>39662</v>
      </c>
      <c r="Q43" s="99">
        <v>3.6579014726999999</v>
      </c>
      <c r="R43" s="89">
        <v>2.8645496825999999</v>
      </c>
      <c r="S43" s="89">
        <v>4.6709761278000004</v>
      </c>
      <c r="T43" s="89">
        <v>3.5149767499999998E-2</v>
      </c>
      <c r="U43" s="91">
        <v>4.3366446473</v>
      </c>
      <c r="V43" s="89">
        <v>3.7346536134999999</v>
      </c>
      <c r="W43" s="89">
        <v>5.0356709733000002</v>
      </c>
      <c r="X43" s="89">
        <v>0.76891652259999999</v>
      </c>
      <c r="Y43" s="89">
        <v>0.60214841689999998</v>
      </c>
      <c r="Z43" s="89">
        <v>0.98187191429999998</v>
      </c>
      <c r="AA43" s="98">
        <v>153</v>
      </c>
      <c r="AB43" s="98">
        <v>39910</v>
      </c>
      <c r="AC43" s="99">
        <v>3.4975105625</v>
      </c>
      <c r="AD43" s="89">
        <v>2.8201362528999998</v>
      </c>
      <c r="AE43" s="89">
        <v>4.3375847966999999</v>
      </c>
      <c r="AF43" s="89">
        <v>2.2082429800000001E-2</v>
      </c>
      <c r="AG43" s="91">
        <v>3.8336256576999999</v>
      </c>
      <c r="AH43" s="89">
        <v>3.2718556651999999</v>
      </c>
      <c r="AI43" s="89">
        <v>4.4918502487999996</v>
      </c>
      <c r="AJ43" s="89">
        <v>0.77771198149999998</v>
      </c>
      <c r="AK43" s="89">
        <v>0.62708995840000004</v>
      </c>
      <c r="AL43" s="89">
        <v>0.96451221710000001</v>
      </c>
      <c r="AM43" s="89">
        <v>0.76307465910000005</v>
      </c>
      <c r="AN43" s="89">
        <v>0.95615220599999995</v>
      </c>
      <c r="AO43" s="89">
        <v>0.71435831999999999</v>
      </c>
      <c r="AP43" s="89">
        <v>1.2797877696</v>
      </c>
      <c r="AQ43" s="89">
        <v>1.18909915E-2</v>
      </c>
      <c r="AR43" s="89">
        <v>0.70526587460000001</v>
      </c>
      <c r="AS43" s="89">
        <v>0.53726659180000003</v>
      </c>
      <c r="AT43" s="89">
        <v>0.92579728849999998</v>
      </c>
      <c r="AU43" s="88" t="s">
        <v>28</v>
      </c>
      <c r="AV43" s="88" t="s">
        <v>28</v>
      </c>
      <c r="AW43" s="88" t="s">
        <v>28</v>
      </c>
      <c r="AX43" s="88" t="s">
        <v>133</v>
      </c>
      <c r="AY43" s="88" t="s">
        <v>28</v>
      </c>
      <c r="AZ43" s="88" t="s">
        <v>28</v>
      </c>
      <c r="BA43" s="88" t="s">
        <v>28</v>
      </c>
      <c r="BB43" s="88" t="s">
        <v>28</v>
      </c>
      <c r="BC43" s="100" t="s">
        <v>234</v>
      </c>
      <c r="BD43" s="101">
        <v>42.2</v>
      </c>
      <c r="BE43" s="101">
        <v>34.4</v>
      </c>
      <c r="BF43" s="101">
        <v>30.6</v>
      </c>
    </row>
    <row r="44" spans="1:93" x14ac:dyDescent="0.3">
      <c r="A44" s="9" t="s">
        <v>245</v>
      </c>
      <c r="B44" s="3" t="s">
        <v>72</v>
      </c>
      <c r="C44" s="94">
        <v>0</v>
      </c>
      <c r="D44" s="95">
        <v>158</v>
      </c>
      <c r="E44" s="90">
        <v>0</v>
      </c>
      <c r="F44" s="96">
        <v>0</v>
      </c>
      <c r="G44" s="96">
        <v>0</v>
      </c>
      <c r="H44" s="96" t="s">
        <v>28</v>
      </c>
      <c r="I44" s="97">
        <v>0</v>
      </c>
      <c r="J44" s="96">
        <v>0</v>
      </c>
      <c r="K44" s="96">
        <v>0</v>
      </c>
      <c r="L44" s="96" t="s">
        <v>28</v>
      </c>
      <c r="M44" s="96" t="s">
        <v>28</v>
      </c>
      <c r="N44" s="96" t="s">
        <v>28</v>
      </c>
      <c r="O44" s="95" t="s">
        <v>28</v>
      </c>
      <c r="P44" s="95" t="s">
        <v>28</v>
      </c>
      <c r="Q44" s="90" t="s">
        <v>28</v>
      </c>
      <c r="R44" s="96" t="s">
        <v>28</v>
      </c>
      <c r="S44" s="96" t="s">
        <v>28</v>
      </c>
      <c r="T44" s="96" t="s">
        <v>28</v>
      </c>
      <c r="U44" s="97" t="s">
        <v>28</v>
      </c>
      <c r="V44" s="96" t="s">
        <v>28</v>
      </c>
      <c r="W44" s="96" t="s">
        <v>28</v>
      </c>
      <c r="X44" s="96" t="s">
        <v>28</v>
      </c>
      <c r="Y44" s="96" t="s">
        <v>28</v>
      </c>
      <c r="Z44" s="96" t="s">
        <v>28</v>
      </c>
      <c r="AA44" s="95">
        <v>0</v>
      </c>
      <c r="AB44" s="95">
        <v>90</v>
      </c>
      <c r="AC44" s="90">
        <v>0</v>
      </c>
      <c r="AD44" s="96">
        <v>0</v>
      </c>
      <c r="AE44" s="96">
        <v>0</v>
      </c>
      <c r="AF44" s="96" t="s">
        <v>28</v>
      </c>
      <c r="AG44" s="97">
        <v>0</v>
      </c>
      <c r="AH44" s="96">
        <v>0</v>
      </c>
      <c r="AI44" s="96">
        <v>0</v>
      </c>
      <c r="AJ44" s="96" t="s">
        <v>28</v>
      </c>
      <c r="AK44" s="96" t="s">
        <v>28</v>
      </c>
      <c r="AL44" s="96" t="s">
        <v>28</v>
      </c>
      <c r="AM44" s="96" t="s">
        <v>28</v>
      </c>
      <c r="AN44" s="96" t="s">
        <v>28</v>
      </c>
      <c r="AO44" s="96" t="s">
        <v>28</v>
      </c>
      <c r="AP44" s="96" t="s">
        <v>28</v>
      </c>
      <c r="AQ44" s="96" t="s">
        <v>28</v>
      </c>
      <c r="AR44" s="96" t="s">
        <v>28</v>
      </c>
      <c r="AS44" s="96" t="s">
        <v>28</v>
      </c>
      <c r="AT44" s="96" t="s">
        <v>28</v>
      </c>
      <c r="AU44" s="94" t="s">
        <v>28</v>
      </c>
      <c r="AV44" s="94" t="s">
        <v>28</v>
      </c>
      <c r="AW44" s="94" t="s">
        <v>28</v>
      </c>
      <c r="AX44" s="94" t="s">
        <v>28</v>
      </c>
      <c r="AY44" s="94" t="s">
        <v>28</v>
      </c>
      <c r="AZ44" s="94" t="s">
        <v>28</v>
      </c>
      <c r="BA44" s="94" t="s">
        <v>235</v>
      </c>
      <c r="BB44" s="94" t="s">
        <v>28</v>
      </c>
      <c r="BC44" s="92" t="s">
        <v>236</v>
      </c>
      <c r="BD44" s="93">
        <v>0</v>
      </c>
      <c r="BE44" s="93" t="s">
        <v>28</v>
      </c>
      <c r="BF44" s="93">
        <v>0</v>
      </c>
    </row>
    <row r="45" spans="1:93" x14ac:dyDescent="0.3">
      <c r="C45" s="88"/>
      <c r="D45" s="98"/>
      <c r="E45" s="89"/>
      <c r="F45" s="89"/>
      <c r="G45" s="89"/>
      <c r="H45" s="89"/>
      <c r="I45" s="89"/>
      <c r="J45" s="89"/>
      <c r="K45" s="89"/>
      <c r="L45" s="89"/>
      <c r="M45" s="89"/>
      <c r="N45" s="89"/>
      <c r="O45" s="98"/>
      <c r="P45" s="98"/>
      <c r="Q45" s="89"/>
      <c r="R45" s="89"/>
      <c r="S45" s="89"/>
      <c r="T45" s="89"/>
      <c r="U45" s="89"/>
      <c r="V45" s="89"/>
      <c r="W45" s="89"/>
      <c r="X45" s="89"/>
      <c r="Y45" s="89"/>
      <c r="Z45" s="89"/>
      <c r="AA45" s="98"/>
      <c r="AB45" s="98"/>
      <c r="AC45" s="89"/>
      <c r="AD45" s="89"/>
      <c r="AE45" s="89"/>
      <c r="AF45" s="89"/>
      <c r="AG45" s="89"/>
      <c r="AH45" s="89"/>
      <c r="AI45" s="89"/>
      <c r="AJ45" s="89"/>
      <c r="AK45" s="89"/>
      <c r="AL45" s="89"/>
      <c r="AM45" s="89"/>
      <c r="AN45" s="89"/>
      <c r="AO45" s="89"/>
      <c r="AP45" s="89"/>
      <c r="AQ45" s="89"/>
      <c r="AR45" s="89"/>
      <c r="AS45" s="89"/>
      <c r="AT45" s="89"/>
      <c r="AU45" s="88"/>
      <c r="AV45" s="88"/>
      <c r="AW45" s="88"/>
      <c r="AX45" s="88"/>
      <c r="AY45" s="88"/>
      <c r="AZ45" s="88"/>
      <c r="BA45" s="88"/>
      <c r="BB45" s="88"/>
      <c r="BC45" s="88"/>
      <c r="BD45" s="102"/>
      <c r="BE45" s="102"/>
      <c r="BF45" s="102"/>
    </row>
    <row r="46" spans="1:93" x14ac:dyDescent="0.3">
      <c r="C46" s="88"/>
      <c r="D46" s="98"/>
      <c r="E46" s="89"/>
      <c r="F46" s="89"/>
      <c r="G46" s="89"/>
      <c r="H46" s="89"/>
      <c r="I46" s="89"/>
      <c r="J46" s="89"/>
      <c r="K46" s="89"/>
      <c r="L46" s="89"/>
      <c r="M46" s="89"/>
      <c r="N46" s="89"/>
      <c r="O46" s="98"/>
      <c r="P46" s="98"/>
      <c r="Q46" s="89"/>
      <c r="R46" s="89"/>
      <c r="S46" s="89"/>
      <c r="T46" s="89"/>
      <c r="U46" s="89"/>
      <c r="V46" s="89"/>
      <c r="W46" s="89"/>
      <c r="X46" s="89"/>
      <c r="Y46" s="89"/>
      <c r="Z46" s="89"/>
      <c r="AA46" s="98"/>
      <c r="AB46" s="98"/>
      <c r="AC46" s="89"/>
      <c r="AD46" s="89"/>
      <c r="AE46" s="89"/>
      <c r="AF46" s="89"/>
      <c r="AG46" s="89"/>
      <c r="AH46" s="89"/>
      <c r="AI46" s="89"/>
      <c r="AJ46" s="89"/>
      <c r="AK46" s="89"/>
      <c r="AL46" s="89"/>
      <c r="AM46" s="89"/>
      <c r="AN46" s="89"/>
      <c r="AO46" s="89"/>
      <c r="AP46" s="89"/>
      <c r="AQ46" s="89"/>
      <c r="AR46" s="89"/>
      <c r="AS46" s="89"/>
      <c r="AT46" s="89"/>
      <c r="AU46" s="88"/>
      <c r="AV46" s="88"/>
      <c r="AW46" s="88"/>
      <c r="AX46" s="88"/>
      <c r="AY46" s="88"/>
      <c r="AZ46" s="88"/>
      <c r="BA46" s="88"/>
      <c r="BB46" s="88"/>
      <c r="BC46" s="88"/>
      <c r="BD46" s="102"/>
      <c r="BE46" s="102"/>
      <c r="BF46" s="102"/>
    </row>
    <row r="47" spans="1:93" x14ac:dyDescent="0.3">
      <c r="C47" s="88"/>
      <c r="D47" s="98"/>
      <c r="E47" s="89"/>
      <c r="F47" s="89"/>
      <c r="G47" s="89"/>
      <c r="H47" s="89"/>
      <c r="I47" s="89"/>
      <c r="J47" s="89"/>
      <c r="K47" s="89"/>
      <c r="L47" s="89"/>
      <c r="M47" s="89"/>
      <c r="N47" s="89"/>
      <c r="O47" s="98"/>
      <c r="P47" s="98"/>
      <c r="Q47" s="89"/>
      <c r="R47" s="89"/>
      <c r="S47" s="89"/>
      <c r="T47" s="89"/>
      <c r="U47" s="89"/>
      <c r="V47" s="89"/>
      <c r="W47" s="89"/>
      <c r="X47" s="89"/>
      <c r="Y47" s="89"/>
      <c r="Z47" s="89"/>
      <c r="AA47" s="98"/>
      <c r="AB47" s="98"/>
      <c r="AC47" s="89"/>
      <c r="AD47" s="89"/>
      <c r="AE47" s="89"/>
      <c r="AF47" s="89"/>
      <c r="AG47" s="89"/>
      <c r="AH47" s="89"/>
      <c r="AI47" s="89"/>
      <c r="AJ47" s="89"/>
      <c r="AK47" s="89"/>
      <c r="AL47" s="89"/>
      <c r="AM47" s="89"/>
      <c r="AN47" s="89"/>
      <c r="AO47" s="89"/>
      <c r="AP47" s="89"/>
      <c r="AQ47" s="89"/>
      <c r="AR47" s="89"/>
      <c r="AS47" s="89"/>
      <c r="AT47" s="89"/>
      <c r="AU47" s="88"/>
      <c r="AV47" s="88"/>
      <c r="AW47" s="88"/>
      <c r="AX47" s="88"/>
      <c r="AY47" s="88"/>
      <c r="AZ47" s="88"/>
      <c r="BA47" s="88"/>
      <c r="BB47" s="88"/>
      <c r="BC47" s="88"/>
      <c r="BD47" s="102"/>
      <c r="BE47" s="102"/>
      <c r="BF47" s="102"/>
      <c r="BQ47" s="45"/>
      <c r="CO47" s="4"/>
    </row>
    <row r="48" spans="1:93" x14ac:dyDescent="0.3">
      <c r="C48" s="88"/>
      <c r="D48" s="98"/>
      <c r="E48" s="89"/>
      <c r="F48" s="89"/>
      <c r="G48" s="89"/>
      <c r="H48" s="89"/>
      <c r="I48" s="89"/>
      <c r="J48" s="89"/>
      <c r="K48" s="89"/>
      <c r="L48" s="89"/>
      <c r="M48" s="89"/>
      <c r="N48" s="89"/>
      <c r="O48" s="98"/>
      <c r="P48" s="98"/>
      <c r="Q48" s="89"/>
      <c r="R48" s="89"/>
      <c r="S48" s="89"/>
      <c r="T48" s="89"/>
      <c r="U48" s="89"/>
      <c r="V48" s="89"/>
      <c r="W48" s="89"/>
      <c r="X48" s="89"/>
      <c r="Y48" s="89"/>
      <c r="Z48" s="89"/>
      <c r="AA48" s="98"/>
      <c r="AB48" s="98"/>
      <c r="AC48" s="89"/>
      <c r="AD48" s="89"/>
      <c r="AE48" s="89"/>
      <c r="AF48" s="89"/>
      <c r="AG48" s="89"/>
      <c r="AH48" s="89"/>
      <c r="AI48" s="89"/>
      <c r="AJ48" s="89"/>
      <c r="AK48" s="89"/>
      <c r="AL48" s="89"/>
      <c r="AM48" s="89"/>
      <c r="AN48" s="89"/>
      <c r="AO48" s="89"/>
      <c r="AP48" s="89"/>
      <c r="AQ48" s="89"/>
      <c r="AR48" s="89"/>
      <c r="AS48" s="89"/>
      <c r="AT48" s="89"/>
      <c r="AU48" s="88"/>
      <c r="AV48" s="88"/>
      <c r="AW48" s="88"/>
      <c r="AX48" s="88"/>
      <c r="AY48" s="88"/>
      <c r="AZ48" s="88"/>
      <c r="BA48" s="88"/>
      <c r="BB48" s="88"/>
      <c r="BC48" s="88"/>
      <c r="BD48" s="102"/>
      <c r="BE48" s="102"/>
      <c r="BF48" s="102"/>
    </row>
    <row r="49" spans="3:93" x14ac:dyDescent="0.3">
      <c r="C49" s="88"/>
      <c r="D49" s="98"/>
      <c r="E49" s="89"/>
      <c r="F49" s="89"/>
      <c r="G49" s="89"/>
      <c r="H49" s="89"/>
      <c r="I49" s="89"/>
      <c r="J49" s="89"/>
      <c r="K49" s="89"/>
      <c r="L49" s="89"/>
      <c r="M49" s="89"/>
      <c r="N49" s="89"/>
      <c r="O49" s="98"/>
      <c r="P49" s="98"/>
      <c r="Q49" s="89"/>
      <c r="R49" s="89"/>
      <c r="S49" s="89"/>
      <c r="T49" s="89"/>
      <c r="U49" s="89"/>
      <c r="V49" s="89"/>
      <c r="W49" s="89"/>
      <c r="X49" s="89"/>
      <c r="Y49" s="89"/>
      <c r="Z49" s="89"/>
      <c r="AA49" s="98"/>
      <c r="AB49" s="98"/>
      <c r="AC49" s="89"/>
      <c r="AD49" s="89"/>
      <c r="AE49" s="89"/>
      <c r="AF49" s="89"/>
      <c r="AG49" s="89"/>
      <c r="AH49" s="89"/>
      <c r="AI49" s="89"/>
      <c r="AJ49" s="89"/>
      <c r="AK49" s="89"/>
      <c r="AL49" s="89"/>
      <c r="AM49" s="89"/>
      <c r="AN49" s="89"/>
      <c r="AO49" s="89"/>
      <c r="AP49" s="89"/>
      <c r="AQ49" s="89"/>
      <c r="AR49" s="89"/>
      <c r="AS49" s="89"/>
      <c r="AT49" s="89"/>
      <c r="AU49" s="88"/>
      <c r="AV49" s="88"/>
      <c r="AW49" s="88"/>
      <c r="AX49" s="88"/>
      <c r="AY49" s="88"/>
      <c r="AZ49" s="88"/>
      <c r="BA49" s="88"/>
      <c r="BB49" s="88"/>
      <c r="BC49" s="88"/>
      <c r="BD49" s="102"/>
      <c r="BE49" s="102"/>
      <c r="BF49" s="102"/>
      <c r="BQ49" s="45"/>
    </row>
    <row r="50" spans="3:93" x14ac:dyDescent="0.3">
      <c r="C50" s="88"/>
      <c r="D50" s="98"/>
      <c r="E50" s="89"/>
      <c r="F50" s="89"/>
      <c r="G50" s="89"/>
      <c r="H50" s="89"/>
      <c r="I50" s="89"/>
      <c r="J50" s="89"/>
      <c r="K50" s="89"/>
      <c r="L50" s="89"/>
      <c r="M50" s="89"/>
      <c r="N50" s="89"/>
      <c r="O50" s="98"/>
      <c r="P50" s="98"/>
      <c r="Q50" s="89"/>
      <c r="R50" s="89"/>
      <c r="S50" s="89"/>
      <c r="T50" s="89"/>
      <c r="U50" s="89"/>
      <c r="V50" s="89"/>
      <c r="W50" s="89"/>
      <c r="X50" s="89"/>
      <c r="Y50" s="89"/>
      <c r="Z50" s="89"/>
      <c r="AA50" s="98"/>
      <c r="AB50" s="98"/>
      <c r="AC50" s="89"/>
      <c r="AD50" s="89"/>
      <c r="AE50" s="89"/>
      <c r="AF50" s="89"/>
      <c r="AG50" s="89"/>
      <c r="AH50" s="89"/>
      <c r="AI50" s="89"/>
      <c r="AJ50" s="89"/>
      <c r="AK50" s="89"/>
      <c r="AL50" s="89"/>
      <c r="AM50" s="89"/>
      <c r="AN50" s="89"/>
      <c r="AO50" s="89"/>
      <c r="AP50" s="89"/>
      <c r="AQ50" s="89"/>
      <c r="AR50" s="89"/>
      <c r="AS50" s="89"/>
      <c r="AT50" s="89"/>
      <c r="AU50" s="88"/>
      <c r="AV50" s="88"/>
      <c r="AW50" s="88"/>
      <c r="AX50" s="88"/>
      <c r="AY50" s="88"/>
      <c r="AZ50" s="88"/>
      <c r="BA50" s="88"/>
      <c r="BB50" s="88"/>
      <c r="BC50" s="88"/>
      <c r="BD50" s="102"/>
      <c r="BE50" s="102"/>
      <c r="BF50" s="102"/>
    </row>
    <row r="51" spans="3:93" x14ac:dyDescent="0.3">
      <c r="C51" s="88"/>
      <c r="D51" s="98"/>
      <c r="E51" s="89"/>
      <c r="F51" s="89"/>
      <c r="G51" s="89"/>
      <c r="H51" s="89"/>
      <c r="I51" s="89"/>
      <c r="J51" s="89"/>
      <c r="K51" s="89"/>
      <c r="L51" s="89"/>
      <c r="M51" s="89"/>
      <c r="N51" s="89"/>
      <c r="O51" s="98"/>
      <c r="P51" s="98"/>
      <c r="Q51" s="89"/>
      <c r="R51" s="89"/>
      <c r="S51" s="89"/>
      <c r="T51" s="89"/>
      <c r="U51" s="89"/>
      <c r="V51" s="89"/>
      <c r="W51" s="89"/>
      <c r="X51" s="89"/>
      <c r="Y51" s="89"/>
      <c r="Z51" s="89"/>
      <c r="AA51" s="98"/>
      <c r="AB51" s="98"/>
      <c r="AC51" s="89"/>
      <c r="AD51" s="89"/>
      <c r="AE51" s="89"/>
      <c r="AF51" s="89"/>
      <c r="AG51" s="89"/>
      <c r="AH51" s="89"/>
      <c r="AI51" s="89"/>
      <c r="AJ51" s="89"/>
      <c r="AK51" s="89"/>
      <c r="AL51" s="89"/>
      <c r="AM51" s="89"/>
      <c r="AN51" s="89"/>
      <c r="AO51" s="89"/>
      <c r="AP51" s="89"/>
      <c r="AQ51" s="89"/>
      <c r="AR51" s="89"/>
      <c r="AS51" s="89"/>
      <c r="AT51" s="89"/>
      <c r="AU51" s="88"/>
      <c r="AV51" s="88"/>
      <c r="AW51" s="88"/>
      <c r="AX51" s="88"/>
      <c r="AY51" s="88"/>
      <c r="AZ51" s="88"/>
      <c r="BA51" s="88"/>
      <c r="BB51" s="88"/>
      <c r="BC51" s="88"/>
      <c r="BD51" s="102"/>
      <c r="BE51" s="102"/>
      <c r="BF51" s="102"/>
      <c r="BQ51" s="45"/>
      <c r="CC51" s="4"/>
      <c r="CO51" s="4"/>
    </row>
    <row r="52" spans="3:93" s="3" customFormat="1" x14ac:dyDescent="0.3">
      <c r="C52" s="94"/>
      <c r="D52" s="95"/>
      <c r="E52" s="96"/>
      <c r="F52" s="96"/>
      <c r="G52" s="96"/>
      <c r="H52" s="96"/>
      <c r="I52" s="96"/>
      <c r="J52" s="96"/>
      <c r="K52" s="96"/>
      <c r="L52" s="96"/>
      <c r="M52" s="96"/>
      <c r="N52" s="96"/>
      <c r="O52" s="95"/>
      <c r="P52" s="95"/>
      <c r="Q52" s="96"/>
      <c r="R52" s="96"/>
      <c r="S52" s="96"/>
      <c r="T52" s="96"/>
      <c r="U52" s="96"/>
      <c r="V52" s="96"/>
      <c r="W52" s="96"/>
      <c r="X52" s="96"/>
      <c r="Y52" s="96"/>
      <c r="Z52" s="96"/>
      <c r="AA52" s="95"/>
      <c r="AB52" s="95"/>
      <c r="AC52" s="96"/>
      <c r="AD52" s="96"/>
      <c r="AE52" s="96"/>
      <c r="AF52" s="96"/>
      <c r="AG52" s="96"/>
      <c r="AH52" s="96"/>
      <c r="AI52" s="96"/>
      <c r="AJ52" s="96"/>
      <c r="AK52" s="96"/>
      <c r="AL52" s="96"/>
      <c r="AM52" s="96"/>
      <c r="AN52" s="96"/>
      <c r="AO52" s="96"/>
      <c r="AP52" s="96"/>
      <c r="AQ52" s="96"/>
      <c r="AR52" s="96"/>
      <c r="AS52" s="96"/>
      <c r="AT52" s="96"/>
      <c r="AU52" s="94"/>
      <c r="AV52" s="94"/>
      <c r="AW52" s="94"/>
      <c r="AX52" s="94"/>
      <c r="AY52" s="94"/>
      <c r="AZ52" s="94"/>
      <c r="BA52" s="94"/>
      <c r="BB52" s="94"/>
      <c r="BC52" s="94"/>
      <c r="BD52" s="103"/>
      <c r="BE52" s="103"/>
      <c r="BF52" s="103"/>
      <c r="BG52" s="36"/>
      <c r="BH52" s="36"/>
      <c r="BI52" s="36"/>
      <c r="BJ52" s="36"/>
      <c r="BK52" s="36"/>
      <c r="BL52" s="36"/>
      <c r="BM52" s="36"/>
      <c r="BN52" s="36"/>
      <c r="BO52" s="36"/>
      <c r="BP52" s="36"/>
      <c r="BQ52" s="36"/>
      <c r="BR52" s="36"/>
      <c r="BS52" s="36"/>
      <c r="BT52" s="36"/>
      <c r="BU52" s="36"/>
      <c r="BV52" s="36"/>
      <c r="BW52" s="36"/>
    </row>
    <row r="53" spans="3:93" x14ac:dyDescent="0.3">
      <c r="C53" s="88"/>
      <c r="D53" s="98"/>
      <c r="E53" s="89"/>
      <c r="F53" s="89"/>
      <c r="G53" s="89"/>
      <c r="H53" s="89"/>
      <c r="I53" s="89"/>
      <c r="J53" s="89"/>
      <c r="K53" s="89"/>
      <c r="L53" s="89"/>
      <c r="M53" s="89"/>
      <c r="N53" s="89"/>
      <c r="O53" s="98"/>
      <c r="P53" s="98"/>
      <c r="Q53" s="89"/>
      <c r="R53" s="89"/>
      <c r="S53" s="89"/>
      <c r="T53" s="89"/>
      <c r="U53" s="89"/>
      <c r="V53" s="89"/>
      <c r="W53" s="89"/>
      <c r="X53" s="89"/>
      <c r="Y53" s="89"/>
      <c r="Z53" s="89"/>
      <c r="AA53" s="98"/>
      <c r="AB53" s="98"/>
      <c r="AC53" s="89"/>
      <c r="AD53" s="89"/>
      <c r="AE53" s="89"/>
      <c r="AF53" s="89"/>
      <c r="AG53" s="89"/>
      <c r="AH53" s="89"/>
      <c r="AI53" s="89"/>
      <c r="AJ53" s="89"/>
      <c r="AK53" s="89"/>
      <c r="AL53" s="89"/>
      <c r="AM53" s="89"/>
      <c r="AN53" s="89"/>
      <c r="AO53" s="89"/>
      <c r="AP53" s="89"/>
      <c r="AQ53" s="89"/>
      <c r="AR53" s="89"/>
      <c r="AS53" s="89"/>
      <c r="AT53" s="89"/>
      <c r="AU53" s="88"/>
      <c r="AV53" s="88"/>
      <c r="AW53" s="88"/>
      <c r="AX53" s="88"/>
      <c r="AY53" s="88"/>
      <c r="AZ53" s="88"/>
      <c r="BA53" s="88"/>
      <c r="BB53" s="88"/>
      <c r="BC53" s="88"/>
      <c r="BD53" s="102"/>
      <c r="BE53" s="102"/>
      <c r="BF53" s="102"/>
    </row>
    <row r="54" spans="3:93" x14ac:dyDescent="0.3">
      <c r="C54" s="88"/>
      <c r="D54" s="98"/>
      <c r="E54" s="89"/>
      <c r="F54" s="89"/>
      <c r="G54" s="89"/>
      <c r="H54" s="89"/>
      <c r="I54" s="89"/>
      <c r="J54" s="89"/>
      <c r="K54" s="89"/>
      <c r="L54" s="89"/>
      <c r="M54" s="89"/>
      <c r="N54" s="89"/>
      <c r="O54" s="98"/>
      <c r="P54" s="98"/>
      <c r="Q54" s="89"/>
      <c r="R54" s="89"/>
      <c r="S54" s="89"/>
      <c r="T54" s="89"/>
      <c r="U54" s="89"/>
      <c r="V54" s="89"/>
      <c r="W54" s="89"/>
      <c r="X54" s="89"/>
      <c r="Y54" s="89"/>
      <c r="Z54" s="89"/>
      <c r="AA54" s="98"/>
      <c r="AB54" s="98"/>
      <c r="AC54" s="89"/>
      <c r="AD54" s="89"/>
      <c r="AE54" s="89"/>
      <c r="AF54" s="89"/>
      <c r="AG54" s="89"/>
      <c r="AH54" s="89"/>
      <c r="AI54" s="89"/>
      <c r="AJ54" s="89"/>
      <c r="AK54" s="89"/>
      <c r="AL54" s="89"/>
      <c r="AM54" s="89"/>
      <c r="AN54" s="89"/>
      <c r="AO54" s="89"/>
      <c r="AP54" s="89"/>
      <c r="AQ54" s="89"/>
      <c r="AR54" s="89"/>
      <c r="AS54" s="89"/>
      <c r="AT54" s="89"/>
      <c r="AU54" s="88"/>
      <c r="AV54" s="88"/>
      <c r="AW54" s="88"/>
      <c r="AX54" s="88"/>
      <c r="AY54" s="88"/>
      <c r="AZ54" s="88"/>
      <c r="BA54" s="88"/>
      <c r="BB54" s="88"/>
      <c r="BC54" s="88"/>
      <c r="BD54" s="102"/>
      <c r="BE54" s="102"/>
      <c r="BF54" s="102"/>
    </row>
    <row r="55" spans="3:93" x14ac:dyDescent="0.3">
      <c r="C55" s="88"/>
      <c r="D55" s="98"/>
      <c r="E55" s="89"/>
      <c r="F55" s="89"/>
      <c r="G55" s="89"/>
      <c r="H55" s="89"/>
      <c r="I55" s="89"/>
      <c r="J55" s="89"/>
      <c r="K55" s="89"/>
      <c r="L55" s="89"/>
      <c r="M55" s="89"/>
      <c r="N55" s="89"/>
      <c r="O55" s="98"/>
      <c r="P55" s="98"/>
      <c r="Q55" s="89"/>
      <c r="R55" s="89"/>
      <c r="S55" s="89"/>
      <c r="T55" s="89"/>
      <c r="U55" s="89"/>
      <c r="V55" s="89"/>
      <c r="W55" s="89"/>
      <c r="X55" s="89"/>
      <c r="Y55" s="89"/>
      <c r="Z55" s="89"/>
      <c r="AA55" s="98"/>
      <c r="AB55" s="98"/>
      <c r="AC55" s="89"/>
      <c r="AD55" s="89"/>
      <c r="AE55" s="89"/>
      <c r="AF55" s="89"/>
      <c r="AG55" s="89"/>
      <c r="AH55" s="89"/>
      <c r="AI55" s="89"/>
      <c r="AJ55" s="89"/>
      <c r="AK55" s="89"/>
      <c r="AL55" s="89"/>
      <c r="AM55" s="89"/>
      <c r="AN55" s="89"/>
      <c r="AO55" s="89"/>
      <c r="AP55" s="89"/>
      <c r="AQ55" s="89"/>
      <c r="AR55" s="89"/>
      <c r="AS55" s="89"/>
      <c r="AT55" s="89"/>
      <c r="AU55" s="88"/>
      <c r="AV55" s="88"/>
      <c r="AW55" s="88"/>
      <c r="AX55" s="88"/>
      <c r="AY55" s="88"/>
      <c r="AZ55" s="88"/>
      <c r="BA55" s="88"/>
      <c r="BB55" s="88"/>
      <c r="BC55" s="88"/>
      <c r="BD55" s="102"/>
      <c r="BE55" s="102"/>
      <c r="BF55" s="102"/>
    </row>
    <row r="56" spans="3:93" x14ac:dyDescent="0.3">
      <c r="C56" s="88"/>
      <c r="D56" s="98"/>
      <c r="E56" s="89"/>
      <c r="F56" s="89"/>
      <c r="G56" s="89"/>
      <c r="H56" s="89"/>
      <c r="I56" s="89"/>
      <c r="J56" s="89"/>
      <c r="K56" s="89"/>
      <c r="L56" s="89"/>
      <c r="M56" s="89"/>
      <c r="N56" s="89"/>
      <c r="O56" s="98"/>
      <c r="P56" s="98"/>
      <c r="Q56" s="89"/>
      <c r="R56" s="89"/>
      <c r="S56" s="89"/>
      <c r="T56" s="89"/>
      <c r="U56" s="89"/>
      <c r="V56" s="89"/>
      <c r="W56" s="89"/>
      <c r="X56" s="89"/>
      <c r="Y56" s="89"/>
      <c r="Z56" s="89"/>
      <c r="AA56" s="98"/>
      <c r="AB56" s="98"/>
      <c r="AC56" s="89"/>
      <c r="AD56" s="89"/>
      <c r="AE56" s="89"/>
      <c r="AF56" s="89"/>
      <c r="AG56" s="89"/>
      <c r="AH56" s="89"/>
      <c r="AI56" s="89"/>
      <c r="AJ56" s="89"/>
      <c r="AK56" s="89"/>
      <c r="AL56" s="89"/>
      <c r="AM56" s="89"/>
      <c r="AN56" s="89"/>
      <c r="AO56" s="89"/>
      <c r="AP56" s="89"/>
      <c r="AQ56" s="89"/>
      <c r="AR56" s="89"/>
      <c r="AS56" s="89"/>
      <c r="AT56" s="89"/>
      <c r="AU56" s="88"/>
      <c r="AV56" s="88"/>
      <c r="AW56" s="88"/>
      <c r="AX56" s="88"/>
      <c r="AY56" s="88"/>
      <c r="AZ56" s="88"/>
      <c r="BA56" s="88"/>
      <c r="BB56" s="88"/>
      <c r="BC56" s="88"/>
      <c r="BD56" s="102"/>
      <c r="BE56" s="102"/>
      <c r="BF56" s="102"/>
    </row>
    <row r="57" spans="3:93" x14ac:dyDescent="0.3">
      <c r="C57" s="88"/>
      <c r="D57" s="98"/>
      <c r="E57" s="89"/>
      <c r="F57" s="89"/>
      <c r="G57" s="89"/>
      <c r="H57" s="89"/>
      <c r="I57" s="89"/>
      <c r="J57" s="89"/>
      <c r="K57" s="89"/>
      <c r="L57" s="89"/>
      <c r="M57" s="89"/>
      <c r="N57" s="89"/>
      <c r="O57" s="98"/>
      <c r="P57" s="98"/>
      <c r="Q57" s="89"/>
      <c r="R57" s="89"/>
      <c r="S57" s="89"/>
      <c r="T57" s="89"/>
      <c r="U57" s="89"/>
      <c r="V57" s="89"/>
      <c r="W57" s="89"/>
      <c r="X57" s="89"/>
      <c r="Y57" s="89"/>
      <c r="Z57" s="89"/>
      <c r="AA57" s="98"/>
      <c r="AB57" s="98"/>
      <c r="AC57" s="89"/>
      <c r="AD57" s="89"/>
      <c r="AE57" s="89"/>
      <c r="AF57" s="89"/>
      <c r="AG57" s="89"/>
      <c r="AH57" s="89"/>
      <c r="AI57" s="89"/>
      <c r="AJ57" s="89"/>
      <c r="AK57" s="89"/>
      <c r="AL57" s="89"/>
      <c r="AM57" s="89"/>
      <c r="AN57" s="89"/>
      <c r="AO57" s="89"/>
      <c r="AP57" s="89"/>
      <c r="AQ57" s="89"/>
      <c r="AR57" s="89"/>
      <c r="AS57" s="89"/>
      <c r="AT57" s="89"/>
      <c r="AU57" s="88"/>
      <c r="AV57" s="88"/>
      <c r="AW57" s="88"/>
      <c r="AX57" s="88"/>
      <c r="AY57" s="88"/>
      <c r="AZ57" s="88"/>
      <c r="BA57" s="88"/>
      <c r="BB57" s="88"/>
      <c r="BC57" s="88"/>
      <c r="BD57" s="102"/>
      <c r="BE57" s="102"/>
      <c r="BF57" s="102"/>
    </row>
    <row r="58" spans="3:93" x14ac:dyDescent="0.3">
      <c r="C58" s="88"/>
      <c r="D58" s="98"/>
      <c r="E58" s="89"/>
      <c r="F58" s="89"/>
      <c r="G58" s="89"/>
      <c r="H58" s="89"/>
      <c r="I58" s="89"/>
      <c r="J58" s="89"/>
      <c r="K58" s="89"/>
      <c r="L58" s="89"/>
      <c r="M58" s="89"/>
      <c r="N58" s="89"/>
      <c r="O58" s="98"/>
      <c r="P58" s="98"/>
      <c r="Q58" s="89"/>
      <c r="R58" s="89"/>
      <c r="S58" s="89"/>
      <c r="T58" s="89"/>
      <c r="U58" s="89"/>
      <c r="V58" s="89"/>
      <c r="W58" s="89"/>
      <c r="X58" s="89"/>
      <c r="Y58" s="89"/>
      <c r="Z58" s="89"/>
      <c r="AA58" s="98"/>
      <c r="AB58" s="98"/>
      <c r="AC58" s="89"/>
      <c r="AD58" s="89"/>
      <c r="AE58" s="89"/>
      <c r="AF58" s="89"/>
      <c r="AG58" s="89"/>
      <c r="AH58" s="89"/>
      <c r="AI58" s="89"/>
      <c r="AJ58" s="89"/>
      <c r="AK58" s="89"/>
      <c r="AL58" s="89"/>
      <c r="AM58" s="89"/>
      <c r="AN58" s="89"/>
      <c r="AO58" s="89"/>
      <c r="AP58" s="89"/>
      <c r="AQ58" s="89"/>
      <c r="AR58" s="89"/>
      <c r="AS58" s="89"/>
      <c r="AT58" s="89"/>
      <c r="AU58" s="88"/>
      <c r="AV58" s="88"/>
      <c r="AW58" s="88"/>
      <c r="AX58" s="88"/>
      <c r="AY58" s="88"/>
      <c r="AZ58" s="88"/>
      <c r="BA58" s="88"/>
      <c r="BB58" s="88"/>
      <c r="BC58" s="88"/>
      <c r="BD58" s="102"/>
      <c r="BE58" s="102"/>
      <c r="BF58" s="102"/>
    </row>
    <row r="59" spans="3:93" x14ac:dyDescent="0.3">
      <c r="C59" s="88"/>
      <c r="D59" s="98"/>
      <c r="E59" s="89"/>
      <c r="F59" s="89"/>
      <c r="G59" s="89"/>
      <c r="H59" s="89"/>
      <c r="I59" s="89"/>
      <c r="J59" s="89"/>
      <c r="K59" s="89"/>
      <c r="L59" s="89"/>
      <c r="M59" s="89"/>
      <c r="N59" s="89"/>
      <c r="O59" s="98"/>
      <c r="P59" s="98"/>
      <c r="Q59" s="89"/>
      <c r="R59" s="89"/>
      <c r="S59" s="89"/>
      <c r="T59" s="89"/>
      <c r="U59" s="89"/>
      <c r="V59" s="89"/>
      <c r="W59" s="89"/>
      <c r="X59" s="89"/>
      <c r="Y59" s="89"/>
      <c r="Z59" s="89"/>
      <c r="AA59" s="98"/>
      <c r="AB59" s="98"/>
      <c r="AC59" s="89"/>
      <c r="AD59" s="89"/>
      <c r="AE59" s="89"/>
      <c r="AF59" s="89"/>
      <c r="AG59" s="89"/>
      <c r="AH59" s="89"/>
      <c r="AI59" s="89"/>
      <c r="AJ59" s="89"/>
      <c r="AK59" s="89"/>
      <c r="AL59" s="89"/>
      <c r="AM59" s="89"/>
      <c r="AN59" s="89"/>
      <c r="AO59" s="89"/>
      <c r="AP59" s="89"/>
      <c r="AQ59" s="89"/>
      <c r="AR59" s="89"/>
      <c r="AS59" s="89"/>
      <c r="AT59" s="89"/>
      <c r="AU59" s="88"/>
      <c r="AV59" s="88"/>
      <c r="AW59" s="88"/>
      <c r="AX59" s="88"/>
      <c r="AY59" s="88"/>
      <c r="AZ59" s="88"/>
      <c r="BA59" s="88"/>
      <c r="BB59" s="88"/>
      <c r="BC59" s="88"/>
      <c r="BD59" s="102"/>
      <c r="BE59" s="102"/>
      <c r="BF59" s="102"/>
    </row>
    <row r="60" spans="3:93" x14ac:dyDescent="0.3">
      <c r="C60" s="88"/>
      <c r="D60" s="98"/>
      <c r="E60" s="89"/>
      <c r="F60" s="89"/>
      <c r="G60" s="89"/>
      <c r="H60" s="89"/>
      <c r="I60" s="89"/>
      <c r="J60" s="89"/>
      <c r="K60" s="89"/>
      <c r="L60" s="89"/>
      <c r="M60" s="89"/>
      <c r="N60" s="89"/>
      <c r="O60" s="98"/>
      <c r="P60" s="98"/>
      <c r="Q60" s="89"/>
      <c r="R60" s="89"/>
      <c r="S60" s="89"/>
      <c r="T60" s="89"/>
      <c r="U60" s="89"/>
      <c r="V60" s="89"/>
      <c r="W60" s="89"/>
      <c r="X60" s="89"/>
      <c r="Y60" s="89"/>
      <c r="Z60" s="89"/>
      <c r="AA60" s="98"/>
      <c r="AB60" s="98"/>
      <c r="AC60" s="89"/>
      <c r="AD60" s="89"/>
      <c r="AE60" s="89"/>
      <c r="AF60" s="89"/>
      <c r="AG60" s="89"/>
      <c r="AH60" s="89"/>
      <c r="AI60" s="89"/>
      <c r="AJ60" s="89"/>
      <c r="AK60" s="89"/>
      <c r="AL60" s="89"/>
      <c r="AM60" s="89"/>
      <c r="AN60" s="89"/>
      <c r="AO60" s="89"/>
      <c r="AP60" s="89"/>
      <c r="AQ60" s="89"/>
      <c r="AR60" s="89"/>
      <c r="AS60" s="89"/>
      <c r="AT60" s="89"/>
      <c r="AU60" s="88"/>
      <c r="AV60" s="88"/>
      <c r="AW60" s="88"/>
      <c r="AX60" s="88"/>
      <c r="AY60" s="88"/>
      <c r="AZ60" s="88"/>
      <c r="BA60" s="88"/>
      <c r="BB60" s="88"/>
      <c r="BC60" s="88"/>
      <c r="BD60" s="102"/>
      <c r="BE60" s="102"/>
      <c r="BF60" s="102"/>
    </row>
    <row r="61" spans="3:93" x14ac:dyDescent="0.3">
      <c r="C61" s="88"/>
      <c r="D61" s="98"/>
      <c r="E61" s="89"/>
      <c r="F61" s="89"/>
      <c r="G61" s="89"/>
      <c r="H61" s="89"/>
      <c r="I61" s="89"/>
      <c r="J61" s="89"/>
      <c r="K61" s="89"/>
      <c r="L61" s="89"/>
      <c r="M61" s="89"/>
      <c r="N61" s="89"/>
      <c r="O61" s="98"/>
      <c r="P61" s="98"/>
      <c r="Q61" s="89"/>
      <c r="R61" s="89"/>
      <c r="S61" s="89"/>
      <c r="T61" s="89"/>
      <c r="U61" s="89"/>
      <c r="V61" s="89"/>
      <c r="W61" s="89"/>
      <c r="X61" s="89"/>
      <c r="Y61" s="89"/>
      <c r="Z61" s="89"/>
      <c r="AA61" s="98"/>
      <c r="AB61" s="98"/>
      <c r="AC61" s="89"/>
      <c r="AD61" s="89"/>
      <c r="AE61" s="89"/>
      <c r="AF61" s="89"/>
      <c r="AG61" s="89"/>
      <c r="AH61" s="89"/>
      <c r="AI61" s="89"/>
      <c r="AJ61" s="89"/>
      <c r="AK61" s="89"/>
      <c r="AL61" s="89"/>
      <c r="AM61" s="89"/>
      <c r="AN61" s="89"/>
      <c r="AO61" s="89"/>
      <c r="AP61" s="89"/>
      <c r="AQ61" s="89"/>
      <c r="AR61" s="89"/>
      <c r="AS61" s="89"/>
      <c r="AT61" s="89"/>
      <c r="AU61" s="88"/>
      <c r="AV61" s="88"/>
      <c r="AW61" s="88"/>
      <c r="AX61" s="88"/>
      <c r="AY61" s="88"/>
      <c r="AZ61" s="88"/>
      <c r="BA61" s="88"/>
      <c r="BB61" s="88"/>
      <c r="BC61" s="88"/>
      <c r="BD61" s="102"/>
      <c r="BE61" s="102"/>
      <c r="BF61" s="102"/>
    </row>
    <row r="62" spans="3:93" x14ac:dyDescent="0.3">
      <c r="C62" s="88"/>
      <c r="D62" s="98"/>
      <c r="E62" s="89"/>
      <c r="F62" s="89"/>
      <c r="G62" s="89"/>
      <c r="H62" s="89"/>
      <c r="I62" s="89"/>
      <c r="J62" s="89"/>
      <c r="K62" s="89"/>
      <c r="L62" s="89"/>
      <c r="M62" s="89"/>
      <c r="N62" s="89"/>
      <c r="O62" s="98"/>
      <c r="P62" s="98"/>
      <c r="Q62" s="89"/>
      <c r="R62" s="89"/>
      <c r="S62" s="89"/>
      <c r="T62" s="89"/>
      <c r="U62" s="89"/>
      <c r="V62" s="89"/>
      <c r="W62" s="89"/>
      <c r="X62" s="89"/>
      <c r="Y62" s="89"/>
      <c r="Z62" s="89"/>
      <c r="AA62" s="98"/>
      <c r="AB62" s="98"/>
      <c r="AC62" s="89"/>
      <c r="AD62" s="89"/>
      <c r="AE62" s="89"/>
      <c r="AF62" s="89"/>
      <c r="AG62" s="89"/>
      <c r="AH62" s="89"/>
      <c r="AI62" s="89"/>
      <c r="AJ62" s="89"/>
      <c r="AK62" s="89"/>
      <c r="AL62" s="89"/>
      <c r="AM62" s="89"/>
      <c r="AN62" s="89"/>
      <c r="AO62" s="89"/>
      <c r="AP62" s="89"/>
      <c r="AQ62" s="89"/>
      <c r="AR62" s="89"/>
      <c r="AS62" s="89"/>
      <c r="AT62" s="89"/>
      <c r="AU62" s="88"/>
      <c r="AV62" s="88"/>
      <c r="AW62" s="88"/>
      <c r="AX62" s="88"/>
      <c r="AY62" s="88"/>
      <c r="AZ62" s="88"/>
      <c r="BA62" s="88"/>
      <c r="BB62" s="88"/>
      <c r="BC62" s="88"/>
      <c r="BD62" s="102"/>
      <c r="BE62" s="102"/>
      <c r="BF62" s="102"/>
    </row>
    <row r="63" spans="3:93" x14ac:dyDescent="0.3">
      <c r="C63" s="88"/>
      <c r="D63" s="98"/>
      <c r="E63" s="89"/>
      <c r="F63" s="89"/>
      <c r="G63" s="89"/>
      <c r="H63" s="89"/>
      <c r="I63" s="89"/>
      <c r="J63" s="89"/>
      <c r="K63" s="89"/>
      <c r="L63" s="89"/>
      <c r="M63" s="89"/>
      <c r="N63" s="89"/>
      <c r="O63" s="98"/>
      <c r="P63" s="98"/>
      <c r="Q63" s="89"/>
      <c r="R63" s="89"/>
      <c r="S63" s="89"/>
      <c r="T63" s="89"/>
      <c r="U63" s="89"/>
      <c r="V63" s="89"/>
      <c r="W63" s="89"/>
      <c r="X63" s="89"/>
      <c r="Y63" s="89"/>
      <c r="Z63" s="89"/>
      <c r="AA63" s="98"/>
      <c r="AB63" s="98"/>
      <c r="AC63" s="89"/>
      <c r="AD63" s="89"/>
      <c r="AE63" s="89"/>
      <c r="AF63" s="89"/>
      <c r="AG63" s="89"/>
      <c r="AH63" s="89"/>
      <c r="AI63" s="89"/>
      <c r="AJ63" s="89"/>
      <c r="AK63" s="89"/>
      <c r="AL63" s="89"/>
      <c r="AM63" s="89"/>
      <c r="AN63" s="89"/>
      <c r="AO63" s="89"/>
      <c r="AP63" s="89"/>
      <c r="AQ63" s="89"/>
      <c r="AR63" s="89"/>
      <c r="AS63" s="89"/>
      <c r="AT63" s="89"/>
      <c r="AU63" s="88"/>
      <c r="AV63" s="88"/>
      <c r="AW63" s="88"/>
      <c r="AX63" s="88"/>
      <c r="AY63" s="88"/>
      <c r="AZ63" s="88"/>
      <c r="BA63" s="88"/>
      <c r="BB63" s="88"/>
      <c r="BC63" s="88"/>
      <c r="BD63" s="102"/>
      <c r="BE63" s="102"/>
      <c r="BF63" s="102"/>
    </row>
    <row r="64" spans="3:93" x14ac:dyDescent="0.3">
      <c r="C64" s="88"/>
      <c r="D64" s="98"/>
      <c r="E64" s="89"/>
      <c r="F64" s="89"/>
      <c r="G64" s="89"/>
      <c r="H64" s="89"/>
      <c r="I64" s="89"/>
      <c r="J64" s="89"/>
      <c r="K64" s="89"/>
      <c r="L64" s="89"/>
      <c r="M64" s="89"/>
      <c r="N64" s="89"/>
      <c r="O64" s="98"/>
      <c r="P64" s="98"/>
      <c r="Q64" s="89"/>
      <c r="R64" s="89"/>
      <c r="S64" s="89"/>
      <c r="T64" s="89"/>
      <c r="U64" s="89"/>
      <c r="V64" s="89"/>
      <c r="W64" s="89"/>
      <c r="X64" s="89"/>
      <c r="Y64" s="89"/>
      <c r="Z64" s="89"/>
      <c r="AA64" s="98"/>
      <c r="AB64" s="98"/>
      <c r="AC64" s="89"/>
      <c r="AD64" s="89"/>
      <c r="AE64" s="89"/>
      <c r="AF64" s="89"/>
      <c r="AG64" s="89"/>
      <c r="AH64" s="89"/>
      <c r="AI64" s="89"/>
      <c r="AJ64" s="89"/>
      <c r="AK64" s="89"/>
      <c r="AL64" s="89"/>
      <c r="AM64" s="89"/>
      <c r="AN64" s="89"/>
      <c r="AO64" s="89"/>
      <c r="AP64" s="89"/>
      <c r="AQ64" s="89"/>
      <c r="AR64" s="89"/>
      <c r="AS64" s="89"/>
      <c r="AT64" s="89"/>
      <c r="AU64" s="88"/>
      <c r="AV64" s="88"/>
      <c r="AW64" s="88"/>
      <c r="AX64" s="88"/>
      <c r="AY64" s="88"/>
      <c r="AZ64" s="88"/>
      <c r="BA64" s="88"/>
      <c r="BB64" s="88"/>
      <c r="BC64" s="88"/>
      <c r="BD64" s="102"/>
      <c r="BE64" s="102"/>
      <c r="BF64" s="102"/>
    </row>
    <row r="65" spans="3:93" x14ac:dyDescent="0.3">
      <c r="C65" s="88"/>
      <c r="D65" s="98"/>
      <c r="E65" s="89"/>
      <c r="F65" s="89"/>
      <c r="G65" s="89"/>
      <c r="H65" s="89"/>
      <c r="I65" s="89"/>
      <c r="J65" s="89"/>
      <c r="K65" s="89"/>
      <c r="L65" s="89"/>
      <c r="M65" s="89"/>
      <c r="N65" s="89"/>
      <c r="O65" s="98"/>
      <c r="P65" s="98"/>
      <c r="Q65" s="89"/>
      <c r="R65" s="89"/>
      <c r="S65" s="89"/>
      <c r="T65" s="89"/>
      <c r="U65" s="89"/>
      <c r="V65" s="89"/>
      <c r="W65" s="89"/>
      <c r="X65" s="89"/>
      <c r="Y65" s="89"/>
      <c r="Z65" s="89"/>
      <c r="AA65" s="98"/>
      <c r="AB65" s="98"/>
      <c r="AC65" s="89"/>
      <c r="AD65" s="89"/>
      <c r="AE65" s="89"/>
      <c r="AF65" s="89"/>
      <c r="AG65" s="89"/>
      <c r="AH65" s="89"/>
      <c r="AI65" s="89"/>
      <c r="AJ65" s="89"/>
      <c r="AK65" s="89"/>
      <c r="AL65" s="89"/>
      <c r="AM65" s="89"/>
      <c r="AN65" s="89"/>
      <c r="AO65" s="89"/>
      <c r="AP65" s="89"/>
      <c r="AQ65" s="89"/>
      <c r="AR65" s="89"/>
      <c r="AS65" s="89"/>
      <c r="AT65" s="89"/>
      <c r="AU65" s="88"/>
      <c r="AV65" s="88"/>
      <c r="AW65" s="88"/>
      <c r="AX65" s="88"/>
      <c r="AY65" s="88"/>
      <c r="AZ65" s="88"/>
      <c r="BA65" s="88"/>
      <c r="BB65" s="88"/>
      <c r="BC65" s="88"/>
      <c r="BD65" s="102"/>
      <c r="BE65" s="102"/>
      <c r="BF65" s="102"/>
    </row>
    <row r="66" spans="3:93" x14ac:dyDescent="0.3">
      <c r="C66" s="88"/>
      <c r="D66" s="98"/>
      <c r="E66" s="89"/>
      <c r="F66" s="89"/>
      <c r="G66" s="89"/>
      <c r="H66" s="89"/>
      <c r="I66" s="89"/>
      <c r="J66" s="89"/>
      <c r="K66" s="89"/>
      <c r="L66" s="89"/>
      <c r="M66" s="89"/>
      <c r="N66" s="89"/>
      <c r="O66" s="98"/>
      <c r="P66" s="98"/>
      <c r="Q66" s="89"/>
      <c r="R66" s="89"/>
      <c r="S66" s="89"/>
      <c r="T66" s="89"/>
      <c r="U66" s="89"/>
      <c r="V66" s="89"/>
      <c r="W66" s="89"/>
      <c r="X66" s="89"/>
      <c r="Y66" s="89"/>
      <c r="Z66" s="89"/>
      <c r="AA66" s="98"/>
      <c r="AB66" s="98"/>
      <c r="AC66" s="89"/>
      <c r="AD66" s="89"/>
      <c r="AE66" s="89"/>
      <c r="AF66" s="89"/>
      <c r="AG66" s="89"/>
      <c r="AH66" s="89"/>
      <c r="AI66" s="89"/>
      <c r="AJ66" s="89"/>
      <c r="AK66" s="89"/>
      <c r="AL66" s="89"/>
      <c r="AM66" s="89"/>
      <c r="AN66" s="89"/>
      <c r="AO66" s="89"/>
      <c r="AP66" s="89"/>
      <c r="AQ66" s="89"/>
      <c r="AR66" s="89"/>
      <c r="AS66" s="89"/>
      <c r="AT66" s="89"/>
      <c r="AU66" s="88"/>
      <c r="AV66" s="88"/>
      <c r="AW66" s="88"/>
      <c r="AX66" s="88"/>
      <c r="AY66" s="88"/>
      <c r="AZ66" s="88"/>
      <c r="BA66" s="88"/>
      <c r="BB66" s="88"/>
      <c r="BC66" s="88"/>
      <c r="BD66" s="102"/>
      <c r="BE66" s="102"/>
      <c r="BF66" s="102"/>
      <c r="BQ66" s="45"/>
      <c r="CC66" s="4"/>
      <c r="CO66" s="4"/>
    </row>
    <row r="67" spans="3:93" x14ac:dyDescent="0.3">
      <c r="C67" s="88"/>
      <c r="D67" s="98"/>
      <c r="E67" s="89"/>
      <c r="F67" s="89"/>
      <c r="G67" s="89"/>
      <c r="H67" s="89"/>
      <c r="I67" s="89"/>
      <c r="J67" s="89"/>
      <c r="K67" s="89"/>
      <c r="L67" s="89"/>
      <c r="M67" s="89"/>
      <c r="N67" s="89"/>
      <c r="O67" s="98"/>
      <c r="P67" s="98"/>
      <c r="Q67" s="89"/>
      <c r="R67" s="89"/>
      <c r="S67" s="89"/>
      <c r="T67" s="89"/>
      <c r="U67" s="89"/>
      <c r="V67" s="89"/>
      <c r="W67" s="89"/>
      <c r="X67" s="89"/>
      <c r="Y67" s="89"/>
      <c r="Z67" s="89"/>
      <c r="AA67" s="98"/>
      <c r="AB67" s="98"/>
      <c r="AC67" s="89"/>
      <c r="AD67" s="89"/>
      <c r="AE67" s="89"/>
      <c r="AF67" s="89"/>
      <c r="AG67" s="89"/>
      <c r="AH67" s="89"/>
      <c r="AI67" s="89"/>
      <c r="AJ67" s="89"/>
      <c r="AK67" s="89"/>
      <c r="AL67" s="89"/>
      <c r="AM67" s="89"/>
      <c r="AN67" s="89"/>
      <c r="AO67" s="89"/>
      <c r="AP67" s="89"/>
      <c r="AQ67" s="89"/>
      <c r="AR67" s="89"/>
      <c r="AS67" s="89"/>
      <c r="AT67" s="89"/>
      <c r="AU67" s="88"/>
      <c r="AV67" s="88"/>
      <c r="AW67" s="88"/>
      <c r="AX67" s="88"/>
      <c r="AY67" s="88"/>
      <c r="AZ67" s="88"/>
      <c r="BA67" s="88"/>
      <c r="BB67" s="88"/>
      <c r="BC67" s="88"/>
      <c r="BD67" s="102"/>
      <c r="BE67" s="102"/>
      <c r="BF67" s="102"/>
      <c r="BQ67" s="45"/>
    </row>
    <row r="68" spans="3:93" x14ac:dyDescent="0.3">
      <c r="C68" s="88"/>
      <c r="D68" s="98"/>
      <c r="E68" s="89"/>
      <c r="F68" s="89"/>
      <c r="G68" s="89"/>
      <c r="H68" s="89"/>
      <c r="I68" s="89"/>
      <c r="J68" s="89"/>
      <c r="K68" s="89"/>
      <c r="L68" s="89"/>
      <c r="M68" s="89"/>
      <c r="N68" s="89"/>
      <c r="O68" s="98"/>
      <c r="P68" s="98"/>
      <c r="Q68" s="89"/>
      <c r="R68" s="89"/>
      <c r="S68" s="89"/>
      <c r="T68" s="89"/>
      <c r="U68" s="89"/>
      <c r="V68" s="89"/>
      <c r="W68" s="89"/>
      <c r="X68" s="89"/>
      <c r="Y68" s="89"/>
      <c r="Z68" s="89"/>
      <c r="AA68" s="98"/>
      <c r="AB68" s="98"/>
      <c r="AC68" s="89"/>
      <c r="AD68" s="89"/>
      <c r="AE68" s="89"/>
      <c r="AF68" s="89"/>
      <c r="AG68" s="89"/>
      <c r="AH68" s="89"/>
      <c r="AI68" s="89"/>
      <c r="AJ68" s="89"/>
      <c r="AK68" s="89"/>
      <c r="AL68" s="89"/>
      <c r="AM68" s="89"/>
      <c r="AN68" s="89"/>
      <c r="AO68" s="89"/>
      <c r="AP68" s="89"/>
      <c r="AQ68" s="89"/>
      <c r="AR68" s="89"/>
      <c r="AS68" s="89"/>
      <c r="AT68" s="89"/>
      <c r="AU68" s="88"/>
      <c r="AV68" s="88"/>
      <c r="AW68" s="88"/>
      <c r="AX68" s="88"/>
      <c r="AY68" s="88"/>
      <c r="AZ68" s="88"/>
      <c r="BA68" s="88"/>
      <c r="BB68" s="88"/>
      <c r="BC68" s="88"/>
      <c r="BD68" s="102"/>
      <c r="BE68" s="102"/>
      <c r="BF68" s="102"/>
    </row>
    <row r="69" spans="3:93" s="3" customFormat="1" x14ac:dyDescent="0.3">
      <c r="C69" s="94"/>
      <c r="D69" s="95"/>
      <c r="E69" s="96"/>
      <c r="F69" s="96"/>
      <c r="G69" s="96"/>
      <c r="H69" s="96"/>
      <c r="I69" s="96"/>
      <c r="J69" s="96"/>
      <c r="K69" s="96"/>
      <c r="L69" s="96"/>
      <c r="M69" s="96"/>
      <c r="N69" s="96"/>
      <c r="O69" s="95"/>
      <c r="P69" s="95"/>
      <c r="Q69" s="96"/>
      <c r="R69" s="96"/>
      <c r="S69" s="96"/>
      <c r="T69" s="96"/>
      <c r="U69" s="96"/>
      <c r="V69" s="96"/>
      <c r="W69" s="96"/>
      <c r="X69" s="96"/>
      <c r="Y69" s="96"/>
      <c r="Z69" s="96"/>
      <c r="AA69" s="95"/>
      <c r="AB69" s="95"/>
      <c r="AC69" s="96"/>
      <c r="AD69" s="96"/>
      <c r="AE69" s="96"/>
      <c r="AF69" s="96"/>
      <c r="AG69" s="96"/>
      <c r="AH69" s="96"/>
      <c r="AI69" s="96"/>
      <c r="AJ69" s="96"/>
      <c r="AK69" s="96"/>
      <c r="AL69" s="96"/>
      <c r="AM69" s="96"/>
      <c r="AN69" s="96"/>
      <c r="AO69" s="96"/>
      <c r="AP69" s="96"/>
      <c r="AQ69" s="96"/>
      <c r="AR69" s="96"/>
      <c r="AS69" s="96"/>
      <c r="AT69" s="96"/>
      <c r="AU69" s="94"/>
      <c r="AV69" s="94"/>
      <c r="AW69" s="94"/>
      <c r="AX69" s="94"/>
      <c r="AY69" s="94"/>
      <c r="AZ69" s="94"/>
      <c r="BA69" s="94"/>
      <c r="BB69" s="94"/>
      <c r="BC69" s="94"/>
      <c r="BD69" s="103"/>
      <c r="BE69" s="103"/>
      <c r="BF69" s="103"/>
      <c r="BG69" s="36"/>
      <c r="BH69" s="36"/>
      <c r="BI69" s="36"/>
      <c r="BJ69" s="36"/>
      <c r="BK69" s="36"/>
      <c r="BL69" s="36"/>
      <c r="BM69" s="36"/>
      <c r="BN69" s="36"/>
      <c r="BO69" s="36"/>
      <c r="BP69" s="36"/>
      <c r="BQ69" s="36"/>
      <c r="BR69" s="36"/>
      <c r="BS69" s="36"/>
      <c r="BT69" s="36"/>
      <c r="BU69" s="36"/>
      <c r="BV69" s="36"/>
      <c r="BW69" s="36"/>
    </row>
    <row r="70" spans="3:93" x14ac:dyDescent="0.3">
      <c r="C70" s="88"/>
      <c r="D70" s="98"/>
      <c r="E70" s="89"/>
      <c r="F70" s="89"/>
      <c r="G70" s="89"/>
      <c r="H70" s="89"/>
      <c r="I70" s="89"/>
      <c r="J70" s="89"/>
      <c r="K70" s="89"/>
      <c r="L70" s="89"/>
      <c r="M70" s="89"/>
      <c r="N70" s="89"/>
      <c r="O70" s="98"/>
      <c r="P70" s="98"/>
      <c r="Q70" s="89"/>
      <c r="R70" s="89"/>
      <c r="S70" s="89"/>
      <c r="T70" s="89"/>
      <c r="U70" s="89"/>
      <c r="V70" s="89"/>
      <c r="W70" s="89"/>
      <c r="X70" s="89"/>
      <c r="Y70" s="89"/>
      <c r="Z70" s="89"/>
      <c r="AA70" s="98"/>
      <c r="AB70" s="98"/>
      <c r="AC70" s="89"/>
      <c r="AD70" s="89"/>
      <c r="AE70" s="89"/>
      <c r="AF70" s="89"/>
      <c r="AG70" s="89"/>
      <c r="AH70" s="89"/>
      <c r="AI70" s="89"/>
      <c r="AJ70" s="89"/>
      <c r="AK70" s="89"/>
      <c r="AL70" s="89"/>
      <c r="AM70" s="89"/>
      <c r="AN70" s="89"/>
      <c r="AO70" s="89"/>
      <c r="AP70" s="89"/>
      <c r="AQ70" s="89"/>
      <c r="AR70" s="89"/>
      <c r="AS70" s="89"/>
      <c r="AT70" s="89"/>
      <c r="AU70" s="88"/>
      <c r="AV70" s="88"/>
      <c r="AW70" s="88"/>
      <c r="AX70" s="88"/>
      <c r="AY70" s="88"/>
      <c r="AZ70" s="88"/>
      <c r="BA70" s="88"/>
      <c r="BB70" s="88"/>
      <c r="BC70" s="88"/>
      <c r="BD70" s="102"/>
      <c r="BE70" s="102"/>
      <c r="BF70" s="102"/>
    </row>
    <row r="71" spans="3:93" x14ac:dyDescent="0.3">
      <c r="C71" s="88"/>
      <c r="D71" s="98"/>
      <c r="E71" s="89"/>
      <c r="F71" s="89"/>
      <c r="G71" s="89"/>
      <c r="H71" s="89"/>
      <c r="I71" s="89"/>
      <c r="J71" s="89"/>
      <c r="K71" s="89"/>
      <c r="L71" s="89"/>
      <c r="M71" s="89"/>
      <c r="N71" s="89"/>
      <c r="O71" s="98"/>
      <c r="P71" s="98"/>
      <c r="Q71" s="89"/>
      <c r="R71" s="89"/>
      <c r="S71" s="89"/>
      <c r="T71" s="89"/>
      <c r="U71" s="89"/>
      <c r="V71" s="89"/>
      <c r="W71" s="89"/>
      <c r="X71" s="89"/>
      <c r="Y71" s="89"/>
      <c r="Z71" s="89"/>
      <c r="AA71" s="98"/>
      <c r="AB71" s="98"/>
      <c r="AC71" s="89"/>
      <c r="AD71" s="89"/>
      <c r="AE71" s="89"/>
      <c r="AF71" s="89"/>
      <c r="AG71" s="89"/>
      <c r="AH71" s="89"/>
      <c r="AI71" s="89"/>
      <c r="AJ71" s="89"/>
      <c r="AK71" s="89"/>
      <c r="AL71" s="89"/>
      <c r="AM71" s="89"/>
      <c r="AN71" s="89"/>
      <c r="AO71" s="89"/>
      <c r="AP71" s="89"/>
      <c r="AQ71" s="89"/>
      <c r="AR71" s="89"/>
      <c r="AS71" s="89"/>
      <c r="AT71" s="89"/>
      <c r="AU71" s="88"/>
      <c r="AV71" s="88"/>
      <c r="AW71" s="88"/>
      <c r="AX71" s="88"/>
      <c r="AY71" s="88"/>
      <c r="AZ71" s="88"/>
      <c r="BA71" s="88"/>
      <c r="BB71" s="88"/>
      <c r="BC71" s="88"/>
      <c r="BD71" s="102"/>
      <c r="BE71" s="102"/>
      <c r="BF71" s="102"/>
    </row>
    <row r="72" spans="3:93" x14ac:dyDescent="0.3">
      <c r="C72" s="88"/>
      <c r="D72" s="98"/>
      <c r="E72" s="89"/>
      <c r="F72" s="89"/>
      <c r="G72" s="89"/>
      <c r="H72" s="89"/>
      <c r="I72" s="89"/>
      <c r="J72" s="89"/>
      <c r="K72" s="89"/>
      <c r="L72" s="89"/>
      <c r="M72" s="89"/>
      <c r="N72" s="89"/>
      <c r="O72" s="98"/>
      <c r="P72" s="98"/>
      <c r="Q72" s="89"/>
      <c r="R72" s="89"/>
      <c r="S72" s="89"/>
      <c r="T72" s="89"/>
      <c r="U72" s="89"/>
      <c r="V72" s="89"/>
      <c r="W72" s="89"/>
      <c r="X72" s="89"/>
      <c r="Y72" s="89"/>
      <c r="Z72" s="89"/>
      <c r="AA72" s="98"/>
      <c r="AB72" s="98"/>
      <c r="AC72" s="89"/>
      <c r="AD72" s="89"/>
      <c r="AE72" s="89"/>
      <c r="AF72" s="89"/>
      <c r="AG72" s="89"/>
      <c r="AH72" s="89"/>
      <c r="AI72" s="89"/>
      <c r="AJ72" s="89"/>
      <c r="AK72" s="89"/>
      <c r="AL72" s="89"/>
      <c r="AM72" s="89"/>
      <c r="AN72" s="89"/>
      <c r="AO72" s="89"/>
      <c r="AP72" s="89"/>
      <c r="AQ72" s="89"/>
      <c r="AR72" s="89"/>
      <c r="AS72" s="89"/>
      <c r="AT72" s="89"/>
      <c r="AU72" s="88"/>
      <c r="AV72" s="88"/>
      <c r="AW72" s="88"/>
      <c r="AX72" s="88"/>
      <c r="AY72" s="88"/>
      <c r="AZ72" s="88"/>
      <c r="BA72" s="88"/>
      <c r="BB72" s="88"/>
      <c r="BC72" s="88"/>
      <c r="BD72" s="102"/>
      <c r="BE72" s="102"/>
      <c r="BF72" s="102"/>
    </row>
    <row r="73" spans="3:93" x14ac:dyDescent="0.3">
      <c r="C73" s="88"/>
      <c r="D73" s="98"/>
      <c r="E73" s="89"/>
      <c r="F73" s="89"/>
      <c r="G73" s="89"/>
      <c r="H73" s="89"/>
      <c r="I73" s="89"/>
      <c r="J73" s="89"/>
      <c r="K73" s="89"/>
      <c r="L73" s="89"/>
      <c r="M73" s="89"/>
      <c r="N73" s="89"/>
      <c r="O73" s="98"/>
      <c r="P73" s="98"/>
      <c r="Q73" s="89"/>
      <c r="R73" s="89"/>
      <c r="S73" s="89"/>
      <c r="T73" s="89"/>
      <c r="U73" s="89"/>
      <c r="V73" s="89"/>
      <c r="W73" s="89"/>
      <c r="X73" s="89"/>
      <c r="Y73" s="89"/>
      <c r="Z73" s="89"/>
      <c r="AA73" s="98"/>
      <c r="AB73" s="98"/>
      <c r="AC73" s="89"/>
      <c r="AD73" s="89"/>
      <c r="AE73" s="89"/>
      <c r="AF73" s="89"/>
      <c r="AG73" s="89"/>
      <c r="AH73" s="89"/>
      <c r="AI73" s="89"/>
      <c r="AJ73" s="89"/>
      <c r="AK73" s="89"/>
      <c r="AL73" s="89"/>
      <c r="AM73" s="89"/>
      <c r="AN73" s="89"/>
      <c r="AO73" s="89"/>
      <c r="AP73" s="89"/>
      <c r="AQ73" s="89"/>
      <c r="AR73" s="89"/>
      <c r="AS73" s="89"/>
      <c r="AT73" s="89"/>
      <c r="AU73" s="88"/>
      <c r="AV73" s="88"/>
      <c r="AW73" s="88"/>
      <c r="AX73" s="88"/>
      <c r="AY73" s="88"/>
      <c r="AZ73" s="88"/>
      <c r="BA73" s="88"/>
      <c r="BB73" s="88"/>
      <c r="BC73" s="88"/>
      <c r="BD73" s="102"/>
      <c r="BE73" s="102"/>
      <c r="BF73" s="102"/>
    </row>
    <row r="74" spans="3:93" x14ac:dyDescent="0.3">
      <c r="C74" s="88"/>
      <c r="D74" s="98"/>
      <c r="E74" s="89"/>
      <c r="F74" s="89"/>
      <c r="G74" s="89"/>
      <c r="H74" s="89"/>
      <c r="I74" s="89"/>
      <c r="J74" s="89"/>
      <c r="K74" s="89"/>
      <c r="L74" s="89"/>
      <c r="M74" s="89"/>
      <c r="N74" s="89"/>
      <c r="O74" s="98"/>
      <c r="P74" s="98"/>
      <c r="Q74" s="89"/>
      <c r="R74" s="89"/>
      <c r="S74" s="89"/>
      <c r="T74" s="89"/>
      <c r="U74" s="89"/>
      <c r="V74" s="89"/>
      <c r="W74" s="89"/>
      <c r="X74" s="89"/>
      <c r="Y74" s="89"/>
      <c r="Z74" s="89"/>
      <c r="AA74" s="98"/>
      <c r="AB74" s="98"/>
      <c r="AC74" s="89"/>
      <c r="AD74" s="89"/>
      <c r="AE74" s="89"/>
      <c r="AF74" s="89"/>
      <c r="AG74" s="89"/>
      <c r="AH74" s="89"/>
      <c r="AI74" s="89"/>
      <c r="AJ74" s="89"/>
      <c r="AK74" s="89"/>
      <c r="AL74" s="89"/>
      <c r="AM74" s="89"/>
      <c r="AN74" s="89"/>
      <c r="AO74" s="89"/>
      <c r="AP74" s="89"/>
      <c r="AQ74" s="89"/>
      <c r="AR74" s="89"/>
      <c r="AS74" s="89"/>
      <c r="AT74" s="89"/>
      <c r="AU74" s="88"/>
      <c r="AV74" s="88"/>
      <c r="AW74" s="88"/>
      <c r="AX74" s="88"/>
      <c r="AY74" s="88"/>
      <c r="AZ74" s="88"/>
      <c r="BA74" s="88"/>
      <c r="BB74" s="88"/>
      <c r="BC74" s="88"/>
      <c r="BD74" s="102"/>
      <c r="BE74" s="102"/>
      <c r="BF74" s="102"/>
    </row>
    <row r="75" spans="3:93" x14ac:dyDescent="0.3">
      <c r="C75" s="88"/>
      <c r="D75" s="98"/>
      <c r="E75" s="89"/>
      <c r="F75" s="89"/>
      <c r="G75" s="89"/>
      <c r="H75" s="89"/>
      <c r="I75" s="89"/>
      <c r="J75" s="89"/>
      <c r="K75" s="89"/>
      <c r="L75" s="89"/>
      <c r="M75" s="89"/>
      <c r="N75" s="89"/>
      <c r="O75" s="98"/>
      <c r="P75" s="98"/>
      <c r="Q75" s="89"/>
      <c r="R75" s="89"/>
      <c r="S75" s="89"/>
      <c r="T75" s="89"/>
      <c r="U75" s="89"/>
      <c r="V75" s="89"/>
      <c r="W75" s="89"/>
      <c r="X75" s="89"/>
      <c r="Y75" s="89"/>
      <c r="Z75" s="89"/>
      <c r="AA75" s="98"/>
      <c r="AB75" s="98"/>
      <c r="AC75" s="89"/>
      <c r="AD75" s="89"/>
      <c r="AE75" s="89"/>
      <c r="AF75" s="89"/>
      <c r="AG75" s="89"/>
      <c r="AH75" s="89"/>
      <c r="AI75" s="89"/>
      <c r="AJ75" s="89"/>
      <c r="AK75" s="89"/>
      <c r="AL75" s="89"/>
      <c r="AM75" s="89"/>
      <c r="AN75" s="89"/>
      <c r="AO75" s="89"/>
      <c r="AP75" s="89"/>
      <c r="AQ75" s="89"/>
      <c r="AR75" s="89"/>
      <c r="AS75" s="89"/>
      <c r="AT75" s="89"/>
      <c r="AU75" s="88"/>
      <c r="AV75" s="88"/>
      <c r="AW75" s="88"/>
      <c r="AX75" s="88"/>
      <c r="AY75" s="88"/>
      <c r="AZ75" s="88"/>
      <c r="BA75" s="88"/>
      <c r="BB75" s="88"/>
      <c r="BC75" s="88"/>
      <c r="BD75" s="102"/>
      <c r="BE75" s="102"/>
      <c r="BF75" s="102"/>
      <c r="BQ75" s="45"/>
      <c r="CC75" s="4"/>
      <c r="CO75" s="4"/>
    </row>
    <row r="76" spans="3:93" x14ac:dyDescent="0.3">
      <c r="C76" s="88"/>
      <c r="D76" s="98"/>
      <c r="E76" s="89"/>
      <c r="F76" s="89"/>
      <c r="G76" s="89"/>
      <c r="H76" s="89"/>
      <c r="I76" s="89"/>
      <c r="J76" s="89"/>
      <c r="K76" s="89"/>
      <c r="L76" s="89"/>
      <c r="M76" s="89"/>
      <c r="N76" s="89"/>
      <c r="O76" s="98"/>
      <c r="P76" s="98"/>
      <c r="Q76" s="89"/>
      <c r="R76" s="89"/>
      <c r="S76" s="89"/>
      <c r="T76" s="89"/>
      <c r="U76" s="89"/>
      <c r="V76" s="89"/>
      <c r="W76" s="89"/>
      <c r="X76" s="89"/>
      <c r="Y76" s="89"/>
      <c r="Z76" s="89"/>
      <c r="AA76" s="98"/>
      <c r="AB76" s="98"/>
      <c r="AC76" s="89"/>
      <c r="AD76" s="89"/>
      <c r="AE76" s="89"/>
      <c r="AF76" s="89"/>
      <c r="AG76" s="89"/>
      <c r="AH76" s="89"/>
      <c r="AI76" s="89"/>
      <c r="AJ76" s="89"/>
      <c r="AK76" s="89"/>
      <c r="AL76" s="89"/>
      <c r="AM76" s="89"/>
      <c r="AN76" s="89"/>
      <c r="AO76" s="89"/>
      <c r="AP76" s="89"/>
      <c r="AQ76" s="89"/>
      <c r="AR76" s="89"/>
      <c r="AS76" s="89"/>
      <c r="AT76" s="89"/>
      <c r="AU76" s="88"/>
      <c r="AV76" s="88"/>
      <c r="AW76" s="88"/>
      <c r="AX76" s="88"/>
      <c r="AY76" s="88"/>
      <c r="AZ76" s="88"/>
      <c r="BA76" s="88"/>
      <c r="BB76" s="88"/>
      <c r="BC76" s="88"/>
      <c r="BD76" s="102"/>
      <c r="BE76" s="102"/>
      <c r="BF76" s="102"/>
      <c r="BQ76" s="45"/>
      <c r="CC76" s="4"/>
      <c r="CO76" s="4"/>
    </row>
    <row r="77" spans="3:93" x14ac:dyDescent="0.3">
      <c r="C77" s="88"/>
      <c r="D77" s="98"/>
      <c r="E77" s="89"/>
      <c r="F77" s="89"/>
      <c r="G77" s="89"/>
      <c r="H77" s="89"/>
      <c r="I77" s="89"/>
      <c r="J77" s="89"/>
      <c r="K77" s="89"/>
      <c r="L77" s="89"/>
      <c r="M77" s="89"/>
      <c r="N77" s="89"/>
      <c r="O77" s="98"/>
      <c r="P77" s="98"/>
      <c r="Q77" s="89"/>
      <c r="R77" s="89"/>
      <c r="S77" s="89"/>
      <c r="T77" s="89"/>
      <c r="U77" s="89"/>
      <c r="V77" s="89"/>
      <c r="W77" s="89"/>
      <c r="X77" s="89"/>
      <c r="Y77" s="89"/>
      <c r="Z77" s="89"/>
      <c r="AA77" s="98"/>
      <c r="AB77" s="98"/>
      <c r="AC77" s="89"/>
      <c r="AD77" s="89"/>
      <c r="AE77" s="89"/>
      <c r="AF77" s="89"/>
      <c r="AG77" s="89"/>
      <c r="AH77" s="89"/>
      <c r="AI77" s="89"/>
      <c r="AJ77" s="89"/>
      <c r="AK77" s="89"/>
      <c r="AL77" s="89"/>
      <c r="AM77" s="89"/>
      <c r="AN77" s="89"/>
      <c r="AO77" s="89"/>
      <c r="AP77" s="89"/>
      <c r="AQ77" s="89"/>
      <c r="AR77" s="89"/>
      <c r="AS77" s="89"/>
      <c r="AT77" s="89"/>
      <c r="AU77" s="88"/>
      <c r="AV77" s="88"/>
      <c r="AW77" s="88"/>
      <c r="AX77" s="88"/>
      <c r="AY77" s="88"/>
      <c r="AZ77" s="88"/>
      <c r="BA77" s="88"/>
      <c r="BB77" s="88"/>
      <c r="BC77" s="88"/>
      <c r="BD77" s="102"/>
      <c r="BE77" s="102"/>
      <c r="BF77" s="102"/>
    </row>
    <row r="78" spans="3:93" x14ac:dyDescent="0.3">
      <c r="C78" s="88"/>
      <c r="D78" s="98"/>
      <c r="E78" s="89"/>
      <c r="F78" s="89"/>
      <c r="G78" s="89"/>
      <c r="H78" s="89"/>
      <c r="I78" s="89"/>
      <c r="J78" s="89"/>
      <c r="K78" s="89"/>
      <c r="L78" s="89"/>
      <c r="M78" s="89"/>
      <c r="N78" s="89"/>
      <c r="O78" s="98"/>
      <c r="P78" s="98"/>
      <c r="Q78" s="89"/>
      <c r="R78" s="89"/>
      <c r="S78" s="89"/>
      <c r="T78" s="89"/>
      <c r="U78" s="89"/>
      <c r="V78" s="89"/>
      <c r="W78" s="89"/>
      <c r="X78" s="89"/>
      <c r="Y78" s="89"/>
      <c r="Z78" s="89"/>
      <c r="AA78" s="98"/>
      <c r="AB78" s="98"/>
      <c r="AC78" s="89"/>
      <c r="AD78" s="89"/>
      <c r="AE78" s="89"/>
      <c r="AF78" s="89"/>
      <c r="AG78" s="89"/>
      <c r="AH78" s="89"/>
      <c r="AI78" s="89"/>
      <c r="AJ78" s="89"/>
      <c r="AK78" s="89"/>
      <c r="AL78" s="89"/>
      <c r="AM78" s="89"/>
      <c r="AN78" s="89"/>
      <c r="AO78" s="89"/>
      <c r="AP78" s="89"/>
      <c r="AQ78" s="89"/>
      <c r="AR78" s="89"/>
      <c r="AS78" s="89"/>
      <c r="AT78" s="89"/>
      <c r="AU78" s="88"/>
      <c r="AV78" s="88"/>
      <c r="AW78" s="88"/>
      <c r="AX78" s="88"/>
      <c r="AY78" s="88"/>
      <c r="AZ78" s="88"/>
      <c r="BA78" s="88"/>
      <c r="BB78" s="88"/>
      <c r="BC78" s="88"/>
      <c r="BD78" s="102"/>
      <c r="BE78" s="102"/>
      <c r="BF78" s="102"/>
      <c r="BQ78" s="45"/>
      <c r="CO78" s="4"/>
    </row>
    <row r="79" spans="3:93" x14ac:dyDescent="0.3">
      <c r="C79" s="88"/>
      <c r="D79" s="98"/>
      <c r="E79" s="89"/>
      <c r="F79" s="89"/>
      <c r="G79" s="89"/>
      <c r="H79" s="89"/>
      <c r="I79" s="89"/>
      <c r="J79" s="89"/>
      <c r="K79" s="89"/>
      <c r="L79" s="89"/>
      <c r="M79" s="89"/>
      <c r="N79" s="89"/>
      <c r="O79" s="98"/>
      <c r="P79" s="98"/>
      <c r="Q79" s="89"/>
      <c r="R79" s="89"/>
      <c r="S79" s="89"/>
      <c r="T79" s="89"/>
      <c r="U79" s="89"/>
      <c r="V79" s="89"/>
      <c r="W79" s="89"/>
      <c r="X79" s="89"/>
      <c r="Y79" s="89"/>
      <c r="Z79" s="89"/>
      <c r="AA79" s="98"/>
      <c r="AB79" s="98"/>
      <c r="AC79" s="89"/>
      <c r="AD79" s="89"/>
      <c r="AE79" s="89"/>
      <c r="AF79" s="89"/>
      <c r="AG79" s="89"/>
      <c r="AH79" s="89"/>
      <c r="AI79" s="89"/>
      <c r="AJ79" s="89"/>
      <c r="AK79" s="89"/>
      <c r="AL79" s="89"/>
      <c r="AM79" s="89"/>
      <c r="AN79" s="89"/>
      <c r="AO79" s="89"/>
      <c r="AP79" s="89"/>
      <c r="AQ79" s="89"/>
      <c r="AR79" s="89"/>
      <c r="AS79" s="89"/>
      <c r="AT79" s="89"/>
      <c r="AU79" s="88"/>
      <c r="AV79" s="88"/>
      <c r="AW79" s="88"/>
      <c r="AX79" s="88"/>
      <c r="AY79" s="88"/>
      <c r="AZ79" s="88"/>
      <c r="BA79" s="88"/>
      <c r="BB79" s="88"/>
      <c r="BC79" s="88"/>
      <c r="BD79" s="102"/>
      <c r="BE79" s="102"/>
      <c r="BF79" s="102"/>
      <c r="BQ79" s="45"/>
      <c r="CC79" s="4"/>
      <c r="CO79" s="4"/>
    </row>
    <row r="80" spans="3:93" x14ac:dyDescent="0.3">
      <c r="C80" s="88"/>
      <c r="D80" s="98"/>
      <c r="E80" s="89"/>
      <c r="F80" s="89"/>
      <c r="G80" s="89"/>
      <c r="H80" s="89"/>
      <c r="I80" s="89"/>
      <c r="J80" s="89"/>
      <c r="K80" s="89"/>
      <c r="L80" s="89"/>
      <c r="M80" s="89"/>
      <c r="N80" s="89"/>
      <c r="O80" s="98"/>
      <c r="P80" s="98"/>
      <c r="Q80" s="89"/>
      <c r="R80" s="89"/>
      <c r="S80" s="89"/>
      <c r="T80" s="89"/>
      <c r="U80" s="89"/>
      <c r="V80" s="89"/>
      <c r="W80" s="89"/>
      <c r="X80" s="89"/>
      <c r="Y80" s="89"/>
      <c r="Z80" s="89"/>
      <c r="AA80" s="98"/>
      <c r="AB80" s="98"/>
      <c r="AC80" s="89"/>
      <c r="AD80" s="89"/>
      <c r="AE80" s="89"/>
      <c r="AF80" s="89"/>
      <c r="AG80" s="89"/>
      <c r="AH80" s="89"/>
      <c r="AI80" s="89"/>
      <c r="AJ80" s="89"/>
      <c r="AK80" s="89"/>
      <c r="AL80" s="89"/>
      <c r="AM80" s="89"/>
      <c r="AN80" s="89"/>
      <c r="AO80" s="89"/>
      <c r="AP80" s="89"/>
      <c r="AQ80" s="89"/>
      <c r="AR80" s="89"/>
      <c r="AS80" s="89"/>
      <c r="AT80" s="89"/>
      <c r="AU80" s="88"/>
      <c r="AV80" s="88"/>
      <c r="AW80" s="88"/>
      <c r="AX80" s="88"/>
      <c r="AY80" s="88"/>
      <c r="AZ80" s="88"/>
      <c r="BA80" s="88"/>
      <c r="BB80" s="88"/>
      <c r="BC80" s="88"/>
      <c r="BD80" s="102"/>
      <c r="BE80" s="102"/>
      <c r="BF80" s="102"/>
    </row>
    <row r="81" spans="3:93" x14ac:dyDescent="0.3">
      <c r="C81" s="88"/>
      <c r="D81" s="98"/>
      <c r="E81" s="89"/>
      <c r="F81" s="89"/>
      <c r="G81" s="89"/>
      <c r="H81" s="89"/>
      <c r="I81" s="89"/>
      <c r="J81" s="89"/>
      <c r="K81" s="89"/>
      <c r="L81" s="89"/>
      <c r="M81" s="89"/>
      <c r="N81" s="89"/>
      <c r="O81" s="98"/>
      <c r="P81" s="98"/>
      <c r="Q81" s="89"/>
      <c r="R81" s="89"/>
      <c r="S81" s="89"/>
      <c r="T81" s="89"/>
      <c r="U81" s="89"/>
      <c r="V81" s="89"/>
      <c r="W81" s="89"/>
      <c r="X81" s="89"/>
      <c r="Y81" s="89"/>
      <c r="Z81" s="89"/>
      <c r="AA81" s="98"/>
      <c r="AB81" s="98"/>
      <c r="AC81" s="89"/>
      <c r="AD81" s="89"/>
      <c r="AE81" s="89"/>
      <c r="AF81" s="89"/>
      <c r="AG81" s="89"/>
      <c r="AH81" s="89"/>
      <c r="AI81" s="89"/>
      <c r="AJ81" s="89"/>
      <c r="AK81" s="89"/>
      <c r="AL81" s="89"/>
      <c r="AM81" s="89"/>
      <c r="AN81" s="89"/>
      <c r="AO81" s="89"/>
      <c r="AP81" s="89"/>
      <c r="AQ81" s="89"/>
      <c r="AR81" s="89"/>
      <c r="AS81" s="89"/>
      <c r="AT81" s="89"/>
      <c r="AU81" s="88"/>
      <c r="AV81" s="88"/>
      <c r="AW81" s="88"/>
      <c r="AX81" s="88"/>
      <c r="AY81" s="88"/>
      <c r="AZ81" s="88"/>
      <c r="BA81" s="88"/>
      <c r="BB81" s="88"/>
      <c r="BC81" s="88"/>
      <c r="BD81" s="102"/>
      <c r="BE81" s="102"/>
      <c r="BF81" s="102"/>
      <c r="BQ81" s="45"/>
      <c r="CC81" s="4"/>
      <c r="CO81" s="4"/>
    </row>
    <row r="82" spans="3:93" x14ac:dyDescent="0.3">
      <c r="C82" s="88"/>
      <c r="D82" s="98"/>
      <c r="E82" s="89"/>
      <c r="F82" s="89"/>
      <c r="G82" s="89"/>
      <c r="H82" s="89"/>
      <c r="I82" s="89"/>
      <c r="J82" s="89"/>
      <c r="K82" s="89"/>
      <c r="L82" s="89"/>
      <c r="M82" s="89"/>
      <c r="N82" s="89"/>
      <c r="O82" s="98"/>
      <c r="P82" s="98"/>
      <c r="Q82" s="89"/>
      <c r="R82" s="89"/>
      <c r="S82" s="89"/>
      <c r="T82" s="89"/>
      <c r="U82" s="89"/>
      <c r="V82" s="89"/>
      <c r="W82" s="89"/>
      <c r="X82" s="89"/>
      <c r="Y82" s="89"/>
      <c r="Z82" s="89"/>
      <c r="AA82" s="98"/>
      <c r="AB82" s="98"/>
      <c r="AC82" s="89"/>
      <c r="AD82" s="89"/>
      <c r="AE82" s="89"/>
      <c r="AF82" s="89"/>
      <c r="AG82" s="89"/>
      <c r="AH82" s="89"/>
      <c r="AI82" s="89"/>
      <c r="AJ82" s="89"/>
      <c r="AK82" s="89"/>
      <c r="AL82" s="89"/>
      <c r="AM82" s="89"/>
      <c r="AN82" s="89"/>
      <c r="AO82" s="89"/>
      <c r="AP82" s="89"/>
      <c r="AQ82" s="89"/>
      <c r="AR82" s="89"/>
      <c r="AS82" s="89"/>
      <c r="AT82" s="89"/>
      <c r="AU82" s="88"/>
      <c r="AV82" s="88"/>
      <c r="AW82" s="88"/>
      <c r="AX82" s="88"/>
      <c r="AY82" s="88"/>
      <c r="AZ82" s="88"/>
      <c r="BA82" s="88"/>
      <c r="BB82" s="88"/>
      <c r="BC82" s="88"/>
      <c r="BD82" s="102"/>
      <c r="BE82" s="102"/>
      <c r="BF82" s="102"/>
      <c r="BQ82" s="45"/>
      <c r="CC82" s="4"/>
      <c r="CO82" s="4"/>
    </row>
    <row r="83" spans="3:93" x14ac:dyDescent="0.3">
      <c r="C83" s="88"/>
      <c r="D83" s="98"/>
      <c r="E83" s="89"/>
      <c r="F83" s="89"/>
      <c r="G83" s="89"/>
      <c r="H83" s="89"/>
      <c r="I83" s="89"/>
      <c r="J83" s="89"/>
      <c r="K83" s="89"/>
      <c r="L83" s="89"/>
      <c r="M83" s="89"/>
      <c r="N83" s="89"/>
      <c r="O83" s="98"/>
      <c r="P83" s="98"/>
      <c r="Q83" s="89"/>
      <c r="R83" s="89"/>
      <c r="S83" s="89"/>
      <c r="T83" s="89"/>
      <c r="U83" s="89"/>
      <c r="V83" s="89"/>
      <c r="W83" s="89"/>
      <c r="X83" s="89"/>
      <c r="Y83" s="89"/>
      <c r="Z83" s="89"/>
      <c r="AA83" s="98"/>
      <c r="AB83" s="98"/>
      <c r="AC83" s="89"/>
      <c r="AD83" s="89"/>
      <c r="AE83" s="89"/>
      <c r="AF83" s="89"/>
      <c r="AG83" s="89"/>
      <c r="AH83" s="89"/>
      <c r="AI83" s="89"/>
      <c r="AJ83" s="89"/>
      <c r="AK83" s="89"/>
      <c r="AL83" s="89"/>
      <c r="AM83" s="89"/>
      <c r="AN83" s="89"/>
      <c r="AO83" s="89"/>
      <c r="AP83" s="89"/>
      <c r="AQ83" s="89"/>
      <c r="AR83" s="89"/>
      <c r="AS83" s="89"/>
      <c r="AT83" s="89"/>
      <c r="AU83" s="88"/>
      <c r="AV83" s="88"/>
      <c r="AW83" s="88"/>
      <c r="AX83" s="88"/>
      <c r="AY83" s="88"/>
      <c r="AZ83" s="88"/>
      <c r="BA83" s="88"/>
      <c r="BB83" s="88"/>
      <c r="BC83" s="88"/>
      <c r="BD83" s="102"/>
      <c r="BE83" s="102"/>
      <c r="BF83" s="102"/>
      <c r="BQ83" s="45"/>
      <c r="CC83" s="4"/>
      <c r="CO83" s="4"/>
    </row>
    <row r="84" spans="3:93" s="3" customFormat="1" x14ac:dyDescent="0.3">
      <c r="C84" s="94"/>
      <c r="D84" s="95"/>
      <c r="E84" s="96"/>
      <c r="F84" s="96"/>
      <c r="G84" s="96"/>
      <c r="H84" s="96"/>
      <c r="I84" s="96"/>
      <c r="J84" s="96"/>
      <c r="K84" s="96"/>
      <c r="L84" s="96"/>
      <c r="M84" s="96"/>
      <c r="N84" s="96"/>
      <c r="O84" s="95"/>
      <c r="P84" s="95"/>
      <c r="Q84" s="96"/>
      <c r="R84" s="96"/>
      <c r="S84" s="96"/>
      <c r="T84" s="96"/>
      <c r="U84" s="96"/>
      <c r="V84" s="96"/>
      <c r="W84" s="96"/>
      <c r="X84" s="96"/>
      <c r="Y84" s="96"/>
      <c r="Z84" s="96"/>
      <c r="AA84" s="95"/>
      <c r="AB84" s="95"/>
      <c r="AC84" s="96"/>
      <c r="AD84" s="96"/>
      <c r="AE84" s="96"/>
      <c r="AF84" s="96"/>
      <c r="AG84" s="96"/>
      <c r="AH84" s="96"/>
      <c r="AI84" s="96"/>
      <c r="AJ84" s="96"/>
      <c r="AK84" s="96"/>
      <c r="AL84" s="96"/>
      <c r="AM84" s="96"/>
      <c r="AN84" s="96"/>
      <c r="AO84" s="96"/>
      <c r="AP84" s="96"/>
      <c r="AQ84" s="96"/>
      <c r="AR84" s="96"/>
      <c r="AS84" s="96"/>
      <c r="AT84" s="96"/>
      <c r="AU84" s="94"/>
      <c r="AV84" s="94"/>
      <c r="AW84" s="94"/>
      <c r="AX84" s="94"/>
      <c r="AY84" s="94"/>
      <c r="AZ84" s="94"/>
      <c r="BA84" s="94"/>
      <c r="BB84" s="94"/>
      <c r="BC84" s="94"/>
      <c r="BD84" s="103"/>
      <c r="BE84" s="103"/>
      <c r="BF84" s="103"/>
      <c r="BG84" s="36"/>
      <c r="BH84" s="36"/>
      <c r="BI84" s="36"/>
      <c r="BJ84" s="36"/>
      <c r="BK84" s="36"/>
      <c r="BL84" s="36"/>
      <c r="BM84" s="36"/>
      <c r="BN84" s="36"/>
      <c r="BO84" s="36"/>
      <c r="BP84" s="36"/>
      <c r="BQ84" s="36"/>
      <c r="BR84" s="36"/>
      <c r="BS84" s="36"/>
      <c r="BT84" s="36"/>
      <c r="BU84" s="36"/>
      <c r="BV84" s="36"/>
      <c r="BW84" s="36"/>
    </row>
    <row r="85" spans="3:93" x14ac:dyDescent="0.3">
      <c r="C85" s="88"/>
      <c r="D85" s="98"/>
      <c r="E85" s="89"/>
      <c r="F85" s="89"/>
      <c r="G85" s="89"/>
      <c r="H85" s="89"/>
      <c r="I85" s="89"/>
      <c r="J85" s="89"/>
      <c r="K85" s="89"/>
      <c r="L85" s="89"/>
      <c r="M85" s="89"/>
      <c r="N85" s="89"/>
      <c r="O85" s="98"/>
      <c r="P85" s="98"/>
      <c r="Q85" s="89"/>
      <c r="R85" s="89"/>
      <c r="S85" s="89"/>
      <c r="T85" s="89"/>
      <c r="U85" s="89"/>
      <c r="V85" s="89"/>
      <c r="W85" s="89"/>
      <c r="X85" s="89"/>
      <c r="Y85" s="89"/>
      <c r="Z85" s="89"/>
      <c r="AA85" s="98"/>
      <c r="AB85" s="98"/>
      <c r="AC85" s="89"/>
      <c r="AD85" s="89"/>
      <c r="AE85" s="89"/>
      <c r="AF85" s="89"/>
      <c r="AG85" s="89"/>
      <c r="AH85" s="89"/>
      <c r="AI85" s="89"/>
      <c r="AJ85" s="89"/>
      <c r="AK85" s="89"/>
      <c r="AL85" s="89"/>
      <c r="AM85" s="89"/>
      <c r="AN85" s="89"/>
      <c r="AO85" s="89"/>
      <c r="AP85" s="89"/>
      <c r="AQ85" s="89"/>
      <c r="AR85" s="89"/>
      <c r="AS85" s="89"/>
      <c r="AT85" s="89"/>
      <c r="AU85" s="88"/>
      <c r="AV85" s="88"/>
      <c r="AW85" s="88"/>
      <c r="AX85" s="88"/>
      <c r="AY85" s="88"/>
      <c r="AZ85" s="88"/>
      <c r="BA85" s="88"/>
      <c r="BB85" s="88"/>
      <c r="BC85" s="88"/>
      <c r="BD85" s="102"/>
      <c r="BE85" s="102"/>
      <c r="BF85" s="102"/>
    </row>
    <row r="86" spans="3:93" x14ac:dyDescent="0.3">
      <c r="C86" s="88"/>
      <c r="D86" s="98"/>
      <c r="E86" s="89"/>
      <c r="F86" s="89"/>
      <c r="G86" s="89"/>
      <c r="H86" s="89"/>
      <c r="I86" s="89"/>
      <c r="J86" s="89"/>
      <c r="K86" s="89"/>
      <c r="L86" s="89"/>
      <c r="M86" s="89"/>
      <c r="N86" s="89"/>
      <c r="O86" s="98"/>
      <c r="P86" s="98"/>
      <c r="Q86" s="89"/>
      <c r="R86" s="89"/>
      <c r="S86" s="89"/>
      <c r="T86" s="89"/>
      <c r="U86" s="89"/>
      <c r="V86" s="89"/>
      <c r="W86" s="89"/>
      <c r="X86" s="89"/>
      <c r="Y86" s="89"/>
      <c r="Z86" s="89"/>
      <c r="AA86" s="98"/>
      <c r="AB86" s="98"/>
      <c r="AC86" s="89"/>
      <c r="AD86" s="89"/>
      <c r="AE86" s="89"/>
      <c r="AF86" s="89"/>
      <c r="AG86" s="89"/>
      <c r="AH86" s="89"/>
      <c r="AI86" s="89"/>
      <c r="AJ86" s="89"/>
      <c r="AK86" s="89"/>
      <c r="AL86" s="89"/>
      <c r="AM86" s="89"/>
      <c r="AN86" s="89"/>
      <c r="AO86" s="89"/>
      <c r="AP86" s="89"/>
      <c r="AQ86" s="89"/>
      <c r="AR86" s="89"/>
      <c r="AS86" s="89"/>
      <c r="AT86" s="89"/>
      <c r="AU86" s="88"/>
      <c r="AV86" s="88"/>
      <c r="AW86" s="88"/>
      <c r="AX86" s="88"/>
      <c r="AY86" s="88"/>
      <c r="AZ86" s="88"/>
      <c r="BA86" s="88"/>
      <c r="BB86" s="88"/>
      <c r="BC86" s="88"/>
      <c r="BD86" s="102"/>
      <c r="BE86" s="102"/>
      <c r="BF86" s="102"/>
    </row>
    <row r="87" spans="3:93" x14ac:dyDescent="0.3">
      <c r="C87" s="88"/>
      <c r="D87" s="98"/>
      <c r="E87" s="89"/>
      <c r="F87" s="89"/>
      <c r="G87" s="89"/>
      <c r="H87" s="89"/>
      <c r="I87" s="89"/>
      <c r="J87" s="89"/>
      <c r="K87" s="89"/>
      <c r="L87" s="89"/>
      <c r="M87" s="89"/>
      <c r="N87" s="89"/>
      <c r="O87" s="98"/>
      <c r="P87" s="98"/>
      <c r="Q87" s="89"/>
      <c r="R87" s="89"/>
      <c r="S87" s="89"/>
      <c r="T87" s="89"/>
      <c r="U87" s="89"/>
      <c r="V87" s="89"/>
      <c r="W87" s="89"/>
      <c r="X87" s="89"/>
      <c r="Y87" s="89"/>
      <c r="Z87" s="89"/>
      <c r="AA87" s="98"/>
      <c r="AB87" s="98"/>
      <c r="AC87" s="89"/>
      <c r="AD87" s="89"/>
      <c r="AE87" s="89"/>
      <c r="AF87" s="89"/>
      <c r="AG87" s="89"/>
      <c r="AH87" s="89"/>
      <c r="AI87" s="89"/>
      <c r="AJ87" s="89"/>
      <c r="AK87" s="89"/>
      <c r="AL87" s="89"/>
      <c r="AM87" s="89"/>
      <c r="AN87" s="89"/>
      <c r="AO87" s="89"/>
      <c r="AP87" s="89"/>
      <c r="AQ87" s="89"/>
      <c r="AR87" s="89"/>
      <c r="AS87" s="89"/>
      <c r="AT87" s="89"/>
      <c r="AU87" s="88"/>
      <c r="AV87" s="88"/>
      <c r="AW87" s="88"/>
      <c r="AX87" s="88"/>
      <c r="AY87" s="88"/>
      <c r="AZ87" s="88"/>
      <c r="BA87" s="88"/>
      <c r="BB87" s="88"/>
      <c r="BC87" s="88"/>
      <c r="BD87" s="102"/>
      <c r="BE87" s="102"/>
      <c r="BF87" s="102"/>
    </row>
    <row r="88" spans="3:93" x14ac:dyDescent="0.3">
      <c r="C88" s="88"/>
      <c r="D88" s="98"/>
      <c r="E88" s="89"/>
      <c r="F88" s="89"/>
      <c r="G88" s="89"/>
      <c r="H88" s="89"/>
      <c r="I88" s="89"/>
      <c r="J88" s="89"/>
      <c r="K88" s="89"/>
      <c r="L88" s="89"/>
      <c r="M88" s="89"/>
      <c r="N88" s="89"/>
      <c r="O88" s="98"/>
      <c r="P88" s="98"/>
      <c r="Q88" s="89"/>
      <c r="R88" s="89"/>
      <c r="S88" s="89"/>
      <c r="T88" s="89"/>
      <c r="U88" s="89"/>
      <c r="V88" s="89"/>
      <c r="W88" s="89"/>
      <c r="X88" s="89"/>
      <c r="Y88" s="89"/>
      <c r="Z88" s="89"/>
      <c r="AA88" s="98"/>
      <c r="AB88" s="98"/>
      <c r="AC88" s="89"/>
      <c r="AD88" s="89"/>
      <c r="AE88" s="89"/>
      <c r="AF88" s="89"/>
      <c r="AG88" s="89"/>
      <c r="AH88" s="89"/>
      <c r="AI88" s="89"/>
      <c r="AJ88" s="89"/>
      <c r="AK88" s="89"/>
      <c r="AL88" s="89"/>
      <c r="AM88" s="89"/>
      <c r="AN88" s="89"/>
      <c r="AO88" s="89"/>
      <c r="AP88" s="89"/>
      <c r="AQ88" s="89"/>
      <c r="AR88" s="89"/>
      <c r="AS88" s="89"/>
      <c r="AT88" s="89"/>
      <c r="AU88" s="88"/>
      <c r="AV88" s="88"/>
      <c r="AW88" s="88"/>
      <c r="AX88" s="88"/>
      <c r="AY88" s="88"/>
      <c r="AZ88" s="88"/>
      <c r="BA88" s="88"/>
      <c r="BB88" s="88"/>
      <c r="BC88" s="88"/>
      <c r="BD88" s="102"/>
      <c r="BE88" s="102"/>
      <c r="BF88" s="102"/>
    </row>
    <row r="89" spans="3:93" x14ac:dyDescent="0.3">
      <c r="C89" s="88"/>
      <c r="D89" s="98"/>
      <c r="E89" s="89"/>
      <c r="F89" s="89"/>
      <c r="G89" s="89"/>
      <c r="H89" s="89"/>
      <c r="I89" s="89"/>
      <c r="J89" s="89"/>
      <c r="K89" s="89"/>
      <c r="L89" s="89"/>
      <c r="M89" s="89"/>
      <c r="N89" s="89"/>
      <c r="O89" s="98"/>
      <c r="P89" s="98"/>
      <c r="Q89" s="89"/>
      <c r="R89" s="89"/>
      <c r="S89" s="89"/>
      <c r="T89" s="89"/>
      <c r="U89" s="89"/>
      <c r="V89" s="89"/>
      <c r="W89" s="89"/>
      <c r="X89" s="89"/>
      <c r="Y89" s="89"/>
      <c r="Z89" s="89"/>
      <c r="AA89" s="98"/>
      <c r="AB89" s="98"/>
      <c r="AC89" s="89"/>
      <c r="AD89" s="89"/>
      <c r="AE89" s="89"/>
      <c r="AF89" s="89"/>
      <c r="AG89" s="89"/>
      <c r="AH89" s="89"/>
      <c r="AI89" s="89"/>
      <c r="AJ89" s="89"/>
      <c r="AK89" s="89"/>
      <c r="AL89" s="89"/>
      <c r="AM89" s="89"/>
      <c r="AN89" s="89"/>
      <c r="AO89" s="89"/>
      <c r="AP89" s="89"/>
      <c r="AQ89" s="89"/>
      <c r="AR89" s="89"/>
      <c r="AS89" s="89"/>
      <c r="AT89" s="89"/>
      <c r="AU89" s="88"/>
      <c r="AV89" s="88"/>
      <c r="AW89" s="88"/>
      <c r="AX89" s="88"/>
      <c r="AY89" s="88"/>
      <c r="AZ89" s="88"/>
      <c r="BA89" s="88"/>
      <c r="BB89" s="88"/>
      <c r="BC89" s="88"/>
      <c r="BD89" s="102"/>
      <c r="BE89" s="102"/>
      <c r="BF89" s="102"/>
    </row>
    <row r="90" spans="3:93" x14ac:dyDescent="0.3">
      <c r="C90" s="88"/>
      <c r="D90" s="98"/>
      <c r="E90" s="89"/>
      <c r="F90" s="89"/>
      <c r="G90" s="89"/>
      <c r="H90" s="89"/>
      <c r="I90" s="89"/>
      <c r="J90" s="89"/>
      <c r="K90" s="89"/>
      <c r="L90" s="89"/>
      <c r="M90" s="89"/>
      <c r="N90" s="89"/>
      <c r="O90" s="98"/>
      <c r="P90" s="98"/>
      <c r="Q90" s="89"/>
      <c r="R90" s="89"/>
      <c r="S90" s="89"/>
      <c r="T90" s="89"/>
      <c r="U90" s="89"/>
      <c r="V90" s="89"/>
      <c r="W90" s="89"/>
      <c r="X90" s="89"/>
      <c r="Y90" s="89"/>
      <c r="Z90" s="89"/>
      <c r="AA90" s="98"/>
      <c r="AB90" s="98"/>
      <c r="AC90" s="89"/>
      <c r="AD90" s="89"/>
      <c r="AE90" s="89"/>
      <c r="AF90" s="89"/>
      <c r="AG90" s="89"/>
      <c r="AH90" s="89"/>
      <c r="AI90" s="89"/>
      <c r="AJ90" s="89"/>
      <c r="AK90" s="89"/>
      <c r="AL90" s="89"/>
      <c r="AM90" s="89"/>
      <c r="AN90" s="89"/>
      <c r="AO90" s="89"/>
      <c r="AP90" s="89"/>
      <c r="AQ90" s="89"/>
      <c r="AR90" s="89"/>
      <c r="AS90" s="89"/>
      <c r="AT90" s="89"/>
      <c r="AU90" s="88"/>
      <c r="AV90" s="88"/>
      <c r="AW90" s="88"/>
      <c r="AX90" s="88"/>
      <c r="AY90" s="88"/>
      <c r="AZ90" s="88"/>
      <c r="BA90" s="88"/>
      <c r="BB90" s="88"/>
      <c r="BC90" s="88"/>
      <c r="BD90" s="102"/>
      <c r="BE90" s="102"/>
      <c r="BF90" s="102"/>
    </row>
    <row r="91" spans="3:93" x14ac:dyDescent="0.3">
      <c r="C91" s="88"/>
      <c r="D91" s="98"/>
      <c r="E91" s="89"/>
      <c r="F91" s="89"/>
      <c r="G91" s="89"/>
      <c r="H91" s="89"/>
      <c r="I91" s="89"/>
      <c r="J91" s="89"/>
      <c r="K91" s="89"/>
      <c r="L91" s="89"/>
      <c r="M91" s="89"/>
      <c r="N91" s="89"/>
      <c r="O91" s="98"/>
      <c r="P91" s="98"/>
      <c r="Q91" s="89"/>
      <c r="R91" s="89"/>
      <c r="S91" s="89"/>
      <c r="T91" s="89"/>
      <c r="U91" s="89"/>
      <c r="V91" s="89"/>
      <c r="W91" s="89"/>
      <c r="X91" s="89"/>
      <c r="Y91" s="89"/>
      <c r="Z91" s="89"/>
      <c r="AA91" s="98"/>
      <c r="AB91" s="98"/>
      <c r="AC91" s="89"/>
      <c r="AD91" s="89"/>
      <c r="AE91" s="89"/>
      <c r="AF91" s="89"/>
      <c r="AG91" s="89"/>
      <c r="AH91" s="89"/>
      <c r="AI91" s="89"/>
      <c r="AJ91" s="89"/>
      <c r="AK91" s="89"/>
      <c r="AL91" s="89"/>
      <c r="AM91" s="89"/>
      <c r="AN91" s="89"/>
      <c r="AO91" s="89"/>
      <c r="AP91" s="89"/>
      <c r="AQ91" s="89"/>
      <c r="AR91" s="89"/>
      <c r="AS91" s="89"/>
      <c r="AT91" s="89"/>
      <c r="AU91" s="88"/>
      <c r="AV91" s="88"/>
      <c r="AW91" s="88"/>
      <c r="AX91" s="88"/>
      <c r="AY91" s="88"/>
      <c r="AZ91" s="88"/>
      <c r="BA91" s="88"/>
      <c r="BB91" s="88"/>
      <c r="BC91" s="88"/>
      <c r="BD91" s="102"/>
      <c r="BE91" s="102"/>
      <c r="BF91" s="102"/>
    </row>
    <row r="92" spans="3:93" x14ac:dyDescent="0.3">
      <c r="C92" s="88"/>
      <c r="D92" s="98"/>
      <c r="E92" s="89"/>
      <c r="F92" s="89"/>
      <c r="G92" s="89"/>
      <c r="H92" s="89"/>
      <c r="I92" s="89"/>
      <c r="J92" s="89"/>
      <c r="K92" s="89"/>
      <c r="L92" s="89"/>
      <c r="M92" s="89"/>
      <c r="N92" s="89"/>
      <c r="O92" s="98"/>
      <c r="P92" s="98"/>
      <c r="Q92" s="89"/>
      <c r="R92" s="89"/>
      <c r="S92" s="89"/>
      <c r="T92" s="89"/>
      <c r="U92" s="89"/>
      <c r="V92" s="89"/>
      <c r="W92" s="89"/>
      <c r="X92" s="89"/>
      <c r="Y92" s="89"/>
      <c r="Z92" s="89"/>
      <c r="AA92" s="98"/>
      <c r="AB92" s="98"/>
      <c r="AC92" s="89"/>
      <c r="AD92" s="89"/>
      <c r="AE92" s="89"/>
      <c r="AF92" s="89"/>
      <c r="AG92" s="89"/>
      <c r="AH92" s="89"/>
      <c r="AI92" s="89"/>
      <c r="AJ92" s="89"/>
      <c r="AK92" s="89"/>
      <c r="AL92" s="89"/>
      <c r="AM92" s="89"/>
      <c r="AN92" s="89"/>
      <c r="AO92" s="89"/>
      <c r="AP92" s="89"/>
      <c r="AQ92" s="89"/>
      <c r="AR92" s="89"/>
      <c r="AS92" s="89"/>
      <c r="AT92" s="89"/>
      <c r="AU92" s="88"/>
      <c r="AV92" s="88"/>
      <c r="AW92" s="88"/>
      <c r="AX92" s="88"/>
      <c r="AY92" s="88"/>
      <c r="AZ92" s="88"/>
      <c r="BA92" s="88"/>
      <c r="BB92" s="88"/>
      <c r="BC92" s="88"/>
      <c r="BD92" s="102"/>
      <c r="BE92" s="102"/>
      <c r="BF92" s="102"/>
    </row>
    <row r="93" spans="3:93" x14ac:dyDescent="0.3">
      <c r="C93" s="88"/>
      <c r="D93" s="98"/>
      <c r="E93" s="89"/>
      <c r="F93" s="89"/>
      <c r="G93" s="89"/>
      <c r="H93" s="89"/>
      <c r="I93" s="89"/>
      <c r="J93" s="89"/>
      <c r="K93" s="89"/>
      <c r="L93" s="89"/>
      <c r="M93" s="89"/>
      <c r="N93" s="89"/>
      <c r="O93" s="98"/>
      <c r="P93" s="98"/>
      <c r="Q93" s="89"/>
      <c r="R93" s="89"/>
      <c r="S93" s="89"/>
      <c r="T93" s="89"/>
      <c r="U93" s="89"/>
      <c r="V93" s="89"/>
      <c r="W93" s="89"/>
      <c r="X93" s="89"/>
      <c r="Y93" s="89"/>
      <c r="Z93" s="89"/>
      <c r="AA93" s="98"/>
      <c r="AB93" s="98"/>
      <c r="AC93" s="89"/>
      <c r="AD93" s="89"/>
      <c r="AE93" s="89"/>
      <c r="AF93" s="89"/>
      <c r="AG93" s="89"/>
      <c r="AH93" s="89"/>
      <c r="AI93" s="89"/>
      <c r="AJ93" s="89"/>
      <c r="AK93" s="89"/>
      <c r="AL93" s="89"/>
      <c r="AM93" s="89"/>
      <c r="AN93" s="89"/>
      <c r="AO93" s="89"/>
      <c r="AP93" s="89"/>
      <c r="AQ93" s="89"/>
      <c r="AR93" s="89"/>
      <c r="AS93" s="89"/>
      <c r="AT93" s="89"/>
      <c r="AU93" s="88"/>
      <c r="AV93" s="88"/>
      <c r="AW93" s="88"/>
      <c r="AX93" s="88"/>
      <c r="AY93" s="88"/>
      <c r="AZ93" s="88"/>
      <c r="BA93" s="88"/>
      <c r="BB93" s="88"/>
      <c r="BC93" s="88"/>
      <c r="BD93" s="102"/>
      <c r="BE93" s="102"/>
      <c r="BF93" s="102"/>
    </row>
    <row r="94" spans="3:93" x14ac:dyDescent="0.3">
      <c r="C94" s="88"/>
      <c r="D94" s="98"/>
      <c r="E94" s="89"/>
      <c r="F94" s="89"/>
      <c r="G94" s="89"/>
      <c r="H94" s="89"/>
      <c r="I94" s="89"/>
      <c r="J94" s="89"/>
      <c r="K94" s="89"/>
      <c r="L94" s="89"/>
      <c r="M94" s="89"/>
      <c r="N94" s="89"/>
      <c r="O94" s="98"/>
      <c r="P94" s="98"/>
      <c r="Q94" s="89"/>
      <c r="R94" s="89"/>
      <c r="S94" s="89"/>
      <c r="T94" s="89"/>
      <c r="U94" s="89"/>
      <c r="V94" s="89"/>
      <c r="W94" s="89"/>
      <c r="X94" s="89"/>
      <c r="Y94" s="89"/>
      <c r="Z94" s="89"/>
      <c r="AA94" s="98"/>
      <c r="AB94" s="98"/>
      <c r="AC94" s="89"/>
      <c r="AD94" s="89"/>
      <c r="AE94" s="89"/>
      <c r="AF94" s="89"/>
      <c r="AG94" s="89"/>
      <c r="AH94" s="89"/>
      <c r="AI94" s="89"/>
      <c r="AJ94" s="89"/>
      <c r="AK94" s="89"/>
      <c r="AL94" s="89"/>
      <c r="AM94" s="89"/>
      <c r="AN94" s="89"/>
      <c r="AO94" s="89"/>
      <c r="AP94" s="89"/>
      <c r="AQ94" s="89"/>
      <c r="AR94" s="89"/>
      <c r="AS94" s="89"/>
      <c r="AT94" s="89"/>
      <c r="AU94" s="88"/>
      <c r="AV94" s="88"/>
      <c r="AW94" s="88"/>
      <c r="AX94" s="88"/>
      <c r="AY94" s="88"/>
      <c r="AZ94" s="88"/>
      <c r="BA94" s="88"/>
      <c r="BB94" s="88"/>
      <c r="BC94" s="88"/>
      <c r="BD94" s="102"/>
      <c r="BE94" s="102"/>
      <c r="BF94" s="102"/>
    </row>
    <row r="95" spans="3:93" x14ac:dyDescent="0.3">
      <c r="C95" s="88"/>
      <c r="D95" s="98"/>
      <c r="E95" s="89"/>
      <c r="F95" s="89"/>
      <c r="G95" s="89"/>
      <c r="H95" s="89"/>
      <c r="I95" s="89"/>
      <c r="J95" s="89"/>
      <c r="K95" s="89"/>
      <c r="L95" s="89"/>
      <c r="M95" s="89"/>
      <c r="N95" s="89"/>
      <c r="O95" s="98"/>
      <c r="P95" s="98"/>
      <c r="Q95" s="89"/>
      <c r="R95" s="89"/>
      <c r="S95" s="89"/>
      <c r="T95" s="89"/>
      <c r="U95" s="89"/>
      <c r="V95" s="89"/>
      <c r="W95" s="89"/>
      <c r="X95" s="89"/>
      <c r="Y95" s="89"/>
      <c r="Z95" s="89"/>
      <c r="AA95" s="98"/>
      <c r="AB95" s="98"/>
      <c r="AC95" s="89"/>
      <c r="AD95" s="89"/>
      <c r="AE95" s="89"/>
      <c r="AF95" s="89"/>
      <c r="AG95" s="89"/>
      <c r="AH95" s="89"/>
      <c r="AI95" s="89"/>
      <c r="AJ95" s="89"/>
      <c r="AK95" s="89"/>
      <c r="AL95" s="89"/>
      <c r="AM95" s="89"/>
      <c r="AN95" s="89"/>
      <c r="AO95" s="89"/>
      <c r="AP95" s="89"/>
      <c r="AQ95" s="89"/>
      <c r="AR95" s="89"/>
      <c r="AS95" s="89"/>
      <c r="AT95" s="89"/>
      <c r="AU95" s="88"/>
      <c r="AV95" s="88"/>
      <c r="AW95" s="88"/>
      <c r="AX95" s="88"/>
      <c r="AY95" s="88"/>
      <c r="AZ95" s="88"/>
      <c r="BA95" s="88"/>
      <c r="BB95" s="88"/>
      <c r="BC95" s="88"/>
      <c r="BD95" s="102"/>
      <c r="BE95" s="102"/>
      <c r="BF95" s="102"/>
    </row>
    <row r="96" spans="3:93" x14ac:dyDescent="0.3">
      <c r="C96" s="88"/>
      <c r="D96" s="98"/>
      <c r="E96" s="89"/>
      <c r="F96" s="89"/>
      <c r="G96" s="89"/>
      <c r="H96" s="89"/>
      <c r="I96" s="89"/>
      <c r="J96" s="89"/>
      <c r="K96" s="89"/>
      <c r="L96" s="89"/>
      <c r="M96" s="89"/>
      <c r="N96" s="89"/>
      <c r="O96" s="98"/>
      <c r="P96" s="98"/>
      <c r="Q96" s="89"/>
      <c r="R96" s="89"/>
      <c r="S96" s="89"/>
      <c r="T96" s="89"/>
      <c r="U96" s="89"/>
      <c r="V96" s="89"/>
      <c r="W96" s="89"/>
      <c r="X96" s="89"/>
      <c r="Y96" s="89"/>
      <c r="Z96" s="89"/>
      <c r="AA96" s="98"/>
      <c r="AB96" s="98"/>
      <c r="AC96" s="89"/>
      <c r="AD96" s="89"/>
      <c r="AE96" s="89"/>
      <c r="AF96" s="89"/>
      <c r="AG96" s="89"/>
      <c r="AH96" s="89"/>
      <c r="AI96" s="89"/>
      <c r="AJ96" s="89"/>
      <c r="AK96" s="89"/>
      <c r="AL96" s="89"/>
      <c r="AM96" s="89"/>
      <c r="AN96" s="89"/>
      <c r="AO96" s="89"/>
      <c r="AP96" s="89"/>
      <c r="AQ96" s="89"/>
      <c r="AR96" s="89"/>
      <c r="AS96" s="89"/>
      <c r="AT96" s="89"/>
      <c r="AU96" s="88"/>
      <c r="AV96" s="88"/>
      <c r="AW96" s="88"/>
      <c r="AX96" s="88"/>
      <c r="AY96" s="88"/>
      <c r="AZ96" s="88"/>
      <c r="BA96" s="88"/>
      <c r="BB96" s="88"/>
      <c r="BC96" s="88"/>
      <c r="BD96" s="102"/>
      <c r="BE96" s="102"/>
      <c r="BF96" s="102"/>
    </row>
    <row r="97" spans="2:93" x14ac:dyDescent="0.3">
      <c r="C97" s="88"/>
      <c r="D97" s="98"/>
      <c r="E97" s="89"/>
      <c r="F97" s="89"/>
      <c r="G97" s="89"/>
      <c r="H97" s="89"/>
      <c r="I97" s="89"/>
      <c r="J97" s="89"/>
      <c r="K97" s="89"/>
      <c r="L97" s="89"/>
      <c r="M97" s="89"/>
      <c r="N97" s="89"/>
      <c r="O97" s="98"/>
      <c r="P97" s="98"/>
      <c r="Q97" s="89"/>
      <c r="R97" s="89"/>
      <c r="S97" s="89"/>
      <c r="T97" s="89"/>
      <c r="U97" s="89"/>
      <c r="V97" s="89"/>
      <c r="W97" s="89"/>
      <c r="X97" s="89"/>
      <c r="Y97" s="89"/>
      <c r="Z97" s="89"/>
      <c r="AA97" s="98"/>
      <c r="AB97" s="98"/>
      <c r="AC97" s="89"/>
      <c r="AD97" s="89"/>
      <c r="AE97" s="89"/>
      <c r="AF97" s="89"/>
      <c r="AG97" s="89"/>
      <c r="AH97" s="89"/>
      <c r="AI97" s="89"/>
      <c r="AJ97" s="89"/>
      <c r="AK97" s="89"/>
      <c r="AL97" s="89"/>
      <c r="AM97" s="89"/>
      <c r="AN97" s="89"/>
      <c r="AO97" s="89"/>
      <c r="AP97" s="89"/>
      <c r="AQ97" s="89"/>
      <c r="AR97" s="89"/>
      <c r="AS97" s="89"/>
      <c r="AT97" s="89"/>
      <c r="AU97" s="88"/>
      <c r="AV97" s="88"/>
      <c r="AW97" s="88"/>
      <c r="AX97" s="88"/>
      <c r="AY97" s="88"/>
      <c r="AZ97" s="88"/>
      <c r="BA97" s="88"/>
      <c r="BB97" s="88"/>
      <c r="BC97" s="88"/>
      <c r="BD97" s="102"/>
      <c r="BE97" s="102"/>
      <c r="BF97" s="102"/>
    </row>
    <row r="98" spans="2:93" x14ac:dyDescent="0.3">
      <c r="C98" s="88"/>
      <c r="D98" s="98"/>
      <c r="E98" s="89"/>
      <c r="F98" s="89"/>
      <c r="G98" s="89"/>
      <c r="H98" s="89"/>
      <c r="I98" s="89"/>
      <c r="J98" s="89"/>
      <c r="K98" s="89"/>
      <c r="L98" s="89"/>
      <c r="M98" s="89"/>
      <c r="N98" s="89"/>
      <c r="O98" s="98"/>
      <c r="P98" s="98"/>
      <c r="Q98" s="89"/>
      <c r="R98" s="89"/>
      <c r="S98" s="89"/>
      <c r="T98" s="89"/>
      <c r="U98" s="89"/>
      <c r="V98" s="89"/>
      <c r="W98" s="89"/>
      <c r="X98" s="89"/>
      <c r="Y98" s="89"/>
      <c r="Z98" s="89"/>
      <c r="AA98" s="98"/>
      <c r="AB98" s="98"/>
      <c r="AC98" s="89"/>
      <c r="AD98" s="89"/>
      <c r="AE98" s="89"/>
      <c r="AF98" s="89"/>
      <c r="AG98" s="89"/>
      <c r="AH98" s="89"/>
      <c r="AI98" s="89"/>
      <c r="AJ98" s="89"/>
      <c r="AK98" s="89"/>
      <c r="AL98" s="89"/>
      <c r="AM98" s="89"/>
      <c r="AN98" s="89"/>
      <c r="AO98" s="89"/>
      <c r="AP98" s="89"/>
      <c r="AQ98" s="89"/>
      <c r="AR98" s="89"/>
      <c r="AS98" s="89"/>
      <c r="AT98" s="89"/>
      <c r="AU98" s="88"/>
      <c r="AV98" s="88"/>
      <c r="AW98" s="88"/>
      <c r="AX98" s="88"/>
      <c r="AY98" s="88"/>
      <c r="AZ98" s="88"/>
      <c r="BA98" s="88"/>
      <c r="BB98" s="88"/>
      <c r="BC98" s="88"/>
      <c r="BD98" s="102"/>
      <c r="BE98" s="102"/>
      <c r="BF98" s="102"/>
    </row>
    <row r="99" spans="2:93" x14ac:dyDescent="0.3">
      <c r="C99" s="88"/>
      <c r="D99" s="98"/>
      <c r="E99" s="89"/>
      <c r="F99" s="89"/>
      <c r="G99" s="89"/>
      <c r="H99" s="89"/>
      <c r="I99" s="89"/>
      <c r="J99" s="89"/>
      <c r="K99" s="89"/>
      <c r="L99" s="89"/>
      <c r="M99" s="89"/>
      <c r="N99" s="89"/>
      <c r="O99" s="98"/>
      <c r="P99" s="98"/>
      <c r="Q99" s="89"/>
      <c r="R99" s="89"/>
      <c r="S99" s="89"/>
      <c r="T99" s="89"/>
      <c r="U99" s="89"/>
      <c r="V99" s="89"/>
      <c r="W99" s="89"/>
      <c r="X99" s="89"/>
      <c r="Y99" s="89"/>
      <c r="Z99" s="89"/>
      <c r="AA99" s="98"/>
      <c r="AB99" s="98"/>
      <c r="AC99" s="89"/>
      <c r="AD99" s="89"/>
      <c r="AE99" s="89"/>
      <c r="AF99" s="89"/>
      <c r="AG99" s="89"/>
      <c r="AH99" s="89"/>
      <c r="AI99" s="89"/>
      <c r="AJ99" s="89"/>
      <c r="AK99" s="89"/>
      <c r="AL99" s="89"/>
      <c r="AM99" s="89"/>
      <c r="AN99" s="89"/>
      <c r="AO99" s="89"/>
      <c r="AP99" s="89"/>
      <c r="AQ99" s="89"/>
      <c r="AR99" s="89"/>
      <c r="AS99" s="89"/>
      <c r="AT99" s="89"/>
      <c r="AU99" s="88"/>
      <c r="AV99" s="88"/>
      <c r="AW99" s="88"/>
      <c r="AX99" s="88"/>
      <c r="AY99" s="88"/>
      <c r="AZ99" s="88"/>
      <c r="BA99" s="88"/>
      <c r="BB99" s="88"/>
      <c r="BC99" s="88"/>
      <c r="BD99" s="102"/>
      <c r="BE99" s="102"/>
      <c r="BF99" s="102"/>
    </row>
    <row r="100" spans="2:93" x14ac:dyDescent="0.3">
      <c r="C100" s="88"/>
      <c r="D100" s="98"/>
      <c r="E100" s="89"/>
      <c r="F100" s="89"/>
      <c r="G100" s="89"/>
      <c r="H100" s="89"/>
      <c r="I100" s="89"/>
      <c r="J100" s="89"/>
      <c r="K100" s="89"/>
      <c r="L100" s="89"/>
      <c r="M100" s="89"/>
      <c r="N100" s="89"/>
      <c r="O100" s="98"/>
      <c r="P100" s="98"/>
      <c r="Q100" s="89"/>
      <c r="R100" s="89"/>
      <c r="S100" s="89"/>
      <c r="T100" s="89"/>
      <c r="U100" s="89"/>
      <c r="V100" s="89"/>
      <c r="W100" s="89"/>
      <c r="X100" s="89"/>
      <c r="Y100" s="89"/>
      <c r="Z100" s="89"/>
      <c r="AA100" s="98"/>
      <c r="AB100" s="98"/>
      <c r="AC100" s="89"/>
      <c r="AD100" s="89"/>
      <c r="AE100" s="89"/>
      <c r="AF100" s="89"/>
      <c r="AG100" s="89"/>
      <c r="AH100" s="89"/>
      <c r="AI100" s="89"/>
      <c r="AJ100" s="89"/>
      <c r="AK100" s="89"/>
      <c r="AL100" s="89"/>
      <c r="AM100" s="89"/>
      <c r="AN100" s="89"/>
      <c r="AO100" s="89"/>
      <c r="AP100" s="89"/>
      <c r="AQ100" s="89"/>
      <c r="AR100" s="89"/>
      <c r="AS100" s="89"/>
      <c r="AT100" s="89"/>
      <c r="AU100" s="88"/>
      <c r="AV100" s="88"/>
      <c r="AW100" s="88"/>
      <c r="AX100" s="88"/>
      <c r="AY100" s="88"/>
      <c r="AZ100" s="88"/>
      <c r="BA100" s="88"/>
      <c r="BB100" s="88"/>
      <c r="BC100" s="88"/>
      <c r="BD100" s="102"/>
      <c r="BE100" s="102"/>
      <c r="BF100" s="102"/>
    </row>
    <row r="101" spans="2:93" x14ac:dyDescent="0.3">
      <c r="C101" s="88"/>
      <c r="D101" s="98"/>
      <c r="E101" s="89"/>
      <c r="F101" s="89"/>
      <c r="G101" s="89"/>
      <c r="H101" s="89"/>
      <c r="I101" s="89"/>
      <c r="J101" s="89"/>
      <c r="K101" s="89"/>
      <c r="L101" s="89"/>
      <c r="M101" s="89"/>
      <c r="N101" s="89"/>
      <c r="O101" s="98"/>
      <c r="P101" s="98"/>
      <c r="Q101" s="89"/>
      <c r="R101" s="89"/>
      <c r="S101" s="89"/>
      <c r="T101" s="89"/>
      <c r="U101" s="89"/>
      <c r="V101" s="89"/>
      <c r="W101" s="89"/>
      <c r="X101" s="89"/>
      <c r="Y101" s="89"/>
      <c r="Z101" s="89"/>
      <c r="AA101" s="98"/>
      <c r="AB101" s="98"/>
      <c r="AC101" s="89"/>
      <c r="AD101" s="89"/>
      <c r="AE101" s="89"/>
      <c r="AF101" s="89"/>
      <c r="AG101" s="89"/>
      <c r="AH101" s="89"/>
      <c r="AI101" s="89"/>
      <c r="AJ101" s="89"/>
      <c r="AK101" s="89"/>
      <c r="AL101" s="89"/>
      <c r="AM101" s="89"/>
      <c r="AN101" s="89"/>
      <c r="AO101" s="89"/>
      <c r="AP101" s="89"/>
      <c r="AQ101" s="89"/>
      <c r="AR101" s="89"/>
      <c r="AS101" s="89"/>
      <c r="AT101" s="89"/>
      <c r="AU101" s="88"/>
      <c r="AV101" s="88"/>
      <c r="AW101" s="88"/>
      <c r="AX101" s="88"/>
      <c r="AY101" s="88"/>
      <c r="AZ101" s="88"/>
      <c r="BA101" s="88"/>
      <c r="BB101" s="88"/>
      <c r="BC101" s="88"/>
      <c r="BD101" s="102"/>
      <c r="BE101" s="102"/>
      <c r="BF101" s="102"/>
    </row>
    <row r="102" spans="2:93" x14ac:dyDescent="0.3">
      <c r="C102" s="88"/>
      <c r="D102" s="98"/>
      <c r="E102" s="89"/>
      <c r="F102" s="89"/>
      <c r="G102" s="89"/>
      <c r="H102" s="89"/>
      <c r="I102" s="89"/>
      <c r="J102" s="89"/>
      <c r="K102" s="89"/>
      <c r="L102" s="89"/>
      <c r="M102" s="89"/>
      <c r="N102" s="89"/>
      <c r="O102" s="98"/>
      <c r="P102" s="98"/>
      <c r="Q102" s="89"/>
      <c r="R102" s="89"/>
      <c r="S102" s="89"/>
      <c r="T102" s="89"/>
      <c r="U102" s="89"/>
      <c r="V102" s="89"/>
      <c r="W102" s="89"/>
      <c r="X102" s="89"/>
      <c r="Y102" s="89"/>
      <c r="Z102" s="89"/>
      <c r="AA102" s="98"/>
      <c r="AB102" s="98"/>
      <c r="AC102" s="89"/>
      <c r="AD102" s="89"/>
      <c r="AE102" s="89"/>
      <c r="AF102" s="89"/>
      <c r="AG102" s="89"/>
      <c r="AH102" s="89"/>
      <c r="AI102" s="89"/>
      <c r="AJ102" s="89"/>
      <c r="AK102" s="89"/>
      <c r="AL102" s="89"/>
      <c r="AM102" s="89"/>
      <c r="AN102" s="89"/>
      <c r="AO102" s="89"/>
      <c r="AP102" s="89"/>
      <c r="AQ102" s="89"/>
      <c r="AR102" s="89"/>
      <c r="AS102" s="89"/>
      <c r="AT102" s="89"/>
      <c r="AU102" s="88"/>
      <c r="AV102" s="88"/>
      <c r="AW102" s="88"/>
      <c r="AX102" s="88"/>
      <c r="AY102" s="88"/>
      <c r="AZ102" s="88"/>
      <c r="BA102" s="88"/>
      <c r="BB102" s="88"/>
      <c r="BC102" s="88"/>
      <c r="BD102" s="102"/>
      <c r="BE102" s="102"/>
      <c r="BF102" s="102"/>
    </row>
    <row r="103" spans="2:93" x14ac:dyDescent="0.3">
      <c r="C103" s="88"/>
      <c r="D103" s="98"/>
      <c r="E103" s="89"/>
      <c r="F103" s="89"/>
      <c r="G103" s="89"/>
      <c r="H103" s="89"/>
      <c r="I103" s="89"/>
      <c r="J103" s="89"/>
      <c r="K103" s="89"/>
      <c r="L103" s="89"/>
      <c r="M103" s="89"/>
      <c r="N103" s="89"/>
      <c r="O103" s="98"/>
      <c r="P103" s="98"/>
      <c r="Q103" s="89"/>
      <c r="R103" s="89"/>
      <c r="S103" s="89"/>
      <c r="T103" s="89"/>
      <c r="U103" s="89"/>
      <c r="V103" s="89"/>
      <c r="W103" s="89"/>
      <c r="X103" s="89"/>
      <c r="Y103" s="89"/>
      <c r="Z103" s="89"/>
      <c r="AA103" s="98"/>
      <c r="AB103" s="98"/>
      <c r="AC103" s="89"/>
      <c r="AD103" s="89"/>
      <c r="AE103" s="89"/>
      <c r="AF103" s="89"/>
      <c r="AG103" s="89"/>
      <c r="AH103" s="89"/>
      <c r="AI103" s="89"/>
      <c r="AJ103" s="89"/>
      <c r="AK103" s="89"/>
      <c r="AL103" s="89"/>
      <c r="AM103" s="89"/>
      <c r="AN103" s="89"/>
      <c r="AO103" s="89"/>
      <c r="AP103" s="89"/>
      <c r="AQ103" s="89"/>
      <c r="AR103" s="89"/>
      <c r="AS103" s="89"/>
      <c r="AT103" s="89"/>
      <c r="AU103" s="88"/>
      <c r="AV103" s="88"/>
      <c r="AW103" s="88"/>
      <c r="AX103" s="88"/>
      <c r="AY103" s="88"/>
      <c r="AZ103" s="88"/>
      <c r="BA103" s="88"/>
      <c r="BB103" s="88"/>
      <c r="BC103" s="88"/>
      <c r="BD103" s="102"/>
      <c r="BE103" s="102"/>
      <c r="BF103" s="102"/>
    </row>
    <row r="104" spans="2:93" x14ac:dyDescent="0.3">
      <c r="C104" s="88"/>
      <c r="D104" s="98"/>
      <c r="E104" s="89"/>
      <c r="F104" s="89"/>
      <c r="G104" s="89"/>
      <c r="H104" s="89"/>
      <c r="I104" s="89"/>
      <c r="J104" s="89"/>
      <c r="K104" s="89"/>
      <c r="L104" s="89"/>
      <c r="M104" s="89"/>
      <c r="N104" s="89"/>
      <c r="O104" s="98"/>
      <c r="P104" s="98"/>
      <c r="Q104" s="89"/>
      <c r="R104" s="89"/>
      <c r="S104" s="89"/>
      <c r="T104" s="89"/>
      <c r="U104" s="89"/>
      <c r="V104" s="89"/>
      <c r="W104" s="89"/>
      <c r="X104" s="89"/>
      <c r="Y104" s="89"/>
      <c r="Z104" s="89"/>
      <c r="AA104" s="98"/>
      <c r="AB104" s="98"/>
      <c r="AC104" s="89"/>
      <c r="AD104" s="89"/>
      <c r="AE104" s="89"/>
      <c r="AF104" s="89"/>
      <c r="AG104" s="89"/>
      <c r="AH104" s="89"/>
      <c r="AI104" s="89"/>
      <c r="AJ104" s="89"/>
      <c r="AK104" s="89"/>
      <c r="AL104" s="89"/>
      <c r="AM104" s="89"/>
      <c r="AN104" s="89"/>
      <c r="AO104" s="89"/>
      <c r="AP104" s="89"/>
      <c r="AQ104" s="89"/>
      <c r="AR104" s="89"/>
      <c r="AS104" s="89"/>
      <c r="AT104" s="89"/>
      <c r="AU104" s="88"/>
      <c r="AV104" s="88"/>
      <c r="AW104" s="88"/>
      <c r="AX104" s="88"/>
      <c r="AY104" s="88"/>
      <c r="AZ104" s="88"/>
      <c r="BA104" s="88"/>
      <c r="BB104" s="88"/>
      <c r="BC104" s="88"/>
      <c r="BD104" s="102"/>
      <c r="BE104" s="102"/>
      <c r="BF104" s="102"/>
    </row>
    <row r="105" spans="2:93" x14ac:dyDescent="0.3">
      <c r="B105" s="3"/>
      <c r="C105" s="94"/>
      <c r="D105" s="95"/>
      <c r="E105" s="96"/>
      <c r="F105" s="96"/>
      <c r="G105" s="96"/>
      <c r="H105" s="96"/>
      <c r="I105" s="96"/>
      <c r="J105" s="96"/>
      <c r="K105" s="96"/>
      <c r="L105" s="96"/>
      <c r="M105" s="96"/>
      <c r="N105" s="96"/>
      <c r="O105" s="95"/>
      <c r="P105" s="95"/>
      <c r="Q105" s="96"/>
      <c r="R105" s="96"/>
      <c r="S105" s="96"/>
      <c r="T105" s="96"/>
      <c r="U105" s="96"/>
      <c r="V105" s="96"/>
      <c r="W105" s="96"/>
      <c r="X105" s="96"/>
      <c r="Y105" s="96"/>
      <c r="Z105" s="96"/>
      <c r="AA105" s="95"/>
      <c r="AB105" s="95"/>
      <c r="AC105" s="96"/>
      <c r="AD105" s="96"/>
      <c r="AE105" s="96"/>
      <c r="AF105" s="96"/>
      <c r="AG105" s="96"/>
      <c r="AH105" s="96"/>
      <c r="AI105" s="96"/>
      <c r="AJ105" s="96"/>
      <c r="AK105" s="96"/>
      <c r="AL105" s="96"/>
      <c r="AM105" s="96"/>
      <c r="AN105" s="96"/>
      <c r="AO105" s="96"/>
      <c r="AP105" s="96"/>
      <c r="AQ105" s="96"/>
      <c r="AR105" s="96"/>
      <c r="AS105" s="96"/>
      <c r="AT105" s="96"/>
      <c r="AU105" s="94"/>
      <c r="AV105" s="94"/>
      <c r="AW105" s="94"/>
      <c r="AX105" s="94"/>
      <c r="AY105" s="94"/>
      <c r="AZ105" s="94"/>
      <c r="BA105" s="94"/>
      <c r="BB105" s="94"/>
      <c r="BC105" s="94"/>
      <c r="BD105" s="103"/>
      <c r="BE105" s="103"/>
      <c r="BF105" s="103"/>
      <c r="CO105" s="4"/>
    </row>
    <row r="106" spans="2:93" x14ac:dyDescent="0.3">
      <c r="C106" s="88"/>
      <c r="D106" s="98"/>
      <c r="E106" s="89"/>
      <c r="F106" s="89"/>
      <c r="G106" s="89"/>
      <c r="H106" s="89"/>
      <c r="I106" s="89"/>
      <c r="J106" s="89"/>
      <c r="K106" s="89"/>
      <c r="L106" s="89"/>
      <c r="M106" s="89"/>
      <c r="N106" s="89"/>
      <c r="O106" s="98"/>
      <c r="P106" s="98"/>
      <c r="Q106" s="89"/>
      <c r="R106" s="89"/>
      <c r="S106" s="89"/>
      <c r="T106" s="89"/>
      <c r="U106" s="89"/>
      <c r="V106" s="89"/>
      <c r="W106" s="89"/>
      <c r="X106" s="89"/>
      <c r="Y106" s="89"/>
      <c r="Z106" s="89"/>
      <c r="AA106" s="98"/>
      <c r="AB106" s="98"/>
      <c r="AC106" s="89"/>
      <c r="AD106" s="89"/>
      <c r="AE106" s="89"/>
      <c r="AF106" s="89"/>
      <c r="AG106" s="89"/>
      <c r="AH106" s="89"/>
      <c r="AI106" s="89"/>
      <c r="AJ106" s="89"/>
      <c r="AK106" s="89"/>
      <c r="AL106" s="89"/>
      <c r="AM106" s="89"/>
      <c r="AN106" s="89"/>
      <c r="AO106" s="89"/>
      <c r="AP106" s="89"/>
      <c r="AQ106" s="89"/>
      <c r="AR106" s="89"/>
      <c r="AS106" s="89"/>
      <c r="AT106" s="89"/>
      <c r="AU106" s="88"/>
      <c r="AV106" s="88"/>
      <c r="AW106" s="88"/>
      <c r="AX106" s="88"/>
      <c r="AY106" s="88"/>
      <c r="AZ106" s="88"/>
      <c r="BA106" s="88"/>
      <c r="BB106" s="88"/>
      <c r="BC106" s="88"/>
      <c r="BD106" s="102"/>
      <c r="BE106" s="102"/>
      <c r="BF106" s="102"/>
    </row>
    <row r="107" spans="2:93" x14ac:dyDescent="0.3">
      <c r="C107" s="88"/>
      <c r="D107" s="98"/>
      <c r="E107" s="89"/>
      <c r="F107" s="89"/>
      <c r="G107" s="89"/>
      <c r="H107" s="89"/>
      <c r="I107" s="89"/>
      <c r="J107" s="89"/>
      <c r="K107" s="89"/>
      <c r="L107" s="89"/>
      <c r="M107" s="89"/>
      <c r="N107" s="89"/>
      <c r="O107" s="98"/>
      <c r="P107" s="98"/>
      <c r="Q107" s="89"/>
      <c r="R107" s="89"/>
      <c r="S107" s="89"/>
      <c r="T107" s="89"/>
      <c r="U107" s="89"/>
      <c r="V107" s="89"/>
      <c r="W107" s="89"/>
      <c r="X107" s="89"/>
      <c r="Y107" s="89"/>
      <c r="Z107" s="89"/>
      <c r="AA107" s="98"/>
      <c r="AB107" s="98"/>
      <c r="AC107" s="89"/>
      <c r="AD107" s="89"/>
      <c r="AE107" s="89"/>
      <c r="AF107" s="89"/>
      <c r="AG107" s="89"/>
      <c r="AH107" s="89"/>
      <c r="AI107" s="89"/>
      <c r="AJ107" s="89"/>
      <c r="AK107" s="89"/>
      <c r="AL107" s="89"/>
      <c r="AM107" s="89"/>
      <c r="AN107" s="89"/>
      <c r="AO107" s="89"/>
      <c r="AP107" s="89"/>
      <c r="AQ107" s="89"/>
      <c r="AR107" s="89"/>
      <c r="AS107" s="89"/>
      <c r="AT107" s="89"/>
      <c r="AU107" s="88"/>
      <c r="AV107" s="88"/>
      <c r="AW107" s="88"/>
      <c r="AX107" s="88"/>
      <c r="AY107" s="88"/>
      <c r="AZ107" s="88"/>
      <c r="BA107" s="88"/>
      <c r="BB107" s="88"/>
      <c r="BC107" s="88"/>
      <c r="BD107" s="102"/>
      <c r="BE107" s="102"/>
      <c r="BF107" s="102"/>
    </row>
    <row r="108" spans="2:93" x14ac:dyDescent="0.3">
      <c r="C108" s="88"/>
      <c r="D108" s="98"/>
      <c r="E108" s="89"/>
      <c r="F108" s="89"/>
      <c r="G108" s="89"/>
      <c r="H108" s="89"/>
      <c r="I108" s="89"/>
      <c r="J108" s="89"/>
      <c r="K108" s="89"/>
      <c r="L108" s="89"/>
      <c r="M108" s="89"/>
      <c r="N108" s="89"/>
      <c r="O108" s="98"/>
      <c r="P108" s="98"/>
      <c r="Q108" s="89"/>
      <c r="R108" s="89"/>
      <c r="S108" s="89"/>
      <c r="T108" s="89"/>
      <c r="U108" s="89"/>
      <c r="V108" s="89"/>
      <c r="W108" s="89"/>
      <c r="X108" s="89"/>
      <c r="Y108" s="89"/>
      <c r="Z108" s="89"/>
      <c r="AA108" s="98"/>
      <c r="AB108" s="98"/>
      <c r="AC108" s="89"/>
      <c r="AD108" s="89"/>
      <c r="AE108" s="89"/>
      <c r="AF108" s="89"/>
      <c r="AG108" s="89"/>
      <c r="AH108" s="89"/>
      <c r="AI108" s="89"/>
      <c r="AJ108" s="89"/>
      <c r="AK108" s="89"/>
      <c r="AL108" s="89"/>
      <c r="AM108" s="89"/>
      <c r="AN108" s="89"/>
      <c r="AO108" s="89"/>
      <c r="AP108" s="89"/>
      <c r="AQ108" s="89"/>
      <c r="AR108" s="89"/>
      <c r="AS108" s="89"/>
      <c r="AT108" s="89"/>
      <c r="AU108" s="88"/>
      <c r="AV108" s="88"/>
      <c r="AW108" s="88"/>
      <c r="AX108" s="88"/>
      <c r="AY108" s="88"/>
      <c r="AZ108" s="88"/>
      <c r="BA108" s="88"/>
      <c r="BB108" s="88"/>
      <c r="BC108" s="88"/>
      <c r="BD108" s="102"/>
      <c r="BE108" s="102"/>
      <c r="BF108" s="102"/>
    </row>
    <row r="109" spans="2:93" x14ac:dyDescent="0.3">
      <c r="C109" s="88"/>
      <c r="D109" s="98"/>
      <c r="E109" s="89"/>
      <c r="F109" s="89"/>
      <c r="G109" s="89"/>
      <c r="H109" s="89"/>
      <c r="I109" s="89"/>
      <c r="J109" s="89"/>
      <c r="K109" s="89"/>
      <c r="L109" s="89"/>
      <c r="M109" s="89"/>
      <c r="N109" s="89"/>
      <c r="O109" s="98"/>
      <c r="P109" s="98"/>
      <c r="Q109" s="89"/>
      <c r="R109" s="89"/>
      <c r="S109" s="89"/>
      <c r="T109" s="89"/>
      <c r="U109" s="89"/>
      <c r="V109" s="89"/>
      <c r="W109" s="89"/>
      <c r="X109" s="89"/>
      <c r="Y109" s="89"/>
      <c r="Z109" s="89"/>
      <c r="AA109" s="98"/>
      <c r="AB109" s="98"/>
      <c r="AC109" s="89"/>
      <c r="AD109" s="89"/>
      <c r="AE109" s="89"/>
      <c r="AF109" s="89"/>
      <c r="AG109" s="89"/>
      <c r="AH109" s="89"/>
      <c r="AI109" s="89"/>
      <c r="AJ109" s="89"/>
      <c r="AK109" s="89"/>
      <c r="AL109" s="89"/>
      <c r="AM109" s="89"/>
      <c r="AN109" s="89"/>
      <c r="AO109" s="89"/>
      <c r="AP109" s="89"/>
      <c r="AQ109" s="89"/>
      <c r="AR109" s="89"/>
      <c r="AS109" s="89"/>
      <c r="AT109" s="89"/>
      <c r="AU109" s="88"/>
      <c r="AV109" s="88"/>
      <c r="AW109" s="88"/>
      <c r="AX109" s="88"/>
      <c r="AY109" s="88"/>
      <c r="AZ109" s="88"/>
      <c r="BA109" s="88"/>
      <c r="BB109" s="88"/>
      <c r="BC109" s="88"/>
      <c r="BD109" s="102"/>
      <c r="BE109" s="102"/>
      <c r="BF109" s="102"/>
      <c r="CO109" s="4"/>
    </row>
    <row r="110" spans="2:93" s="3" customFormat="1" x14ac:dyDescent="0.3">
      <c r="C110" s="94"/>
      <c r="D110" s="95"/>
      <c r="E110" s="96"/>
      <c r="F110" s="96"/>
      <c r="G110" s="96"/>
      <c r="H110" s="96"/>
      <c r="I110" s="96"/>
      <c r="J110" s="96"/>
      <c r="K110" s="96"/>
      <c r="L110" s="96"/>
      <c r="M110" s="96"/>
      <c r="N110" s="96"/>
      <c r="O110" s="95"/>
      <c r="P110" s="95"/>
      <c r="Q110" s="96"/>
      <c r="R110" s="96"/>
      <c r="S110" s="96"/>
      <c r="T110" s="96"/>
      <c r="U110" s="96"/>
      <c r="V110" s="96"/>
      <c r="W110" s="96"/>
      <c r="X110" s="96"/>
      <c r="Y110" s="96"/>
      <c r="Z110" s="96"/>
      <c r="AA110" s="95"/>
      <c r="AB110" s="95"/>
      <c r="AC110" s="96"/>
      <c r="AD110" s="96"/>
      <c r="AE110" s="96"/>
      <c r="AF110" s="96"/>
      <c r="AG110" s="96"/>
      <c r="AH110" s="96"/>
      <c r="AI110" s="96"/>
      <c r="AJ110" s="96"/>
      <c r="AK110" s="96"/>
      <c r="AL110" s="96"/>
      <c r="AM110" s="96"/>
      <c r="AN110" s="96"/>
      <c r="AO110" s="96"/>
      <c r="AP110" s="96"/>
      <c r="AQ110" s="96"/>
      <c r="AR110" s="96"/>
      <c r="AS110" s="96"/>
      <c r="AT110" s="96"/>
      <c r="AU110" s="94"/>
      <c r="AV110" s="94"/>
      <c r="AW110" s="94"/>
      <c r="AX110" s="94"/>
      <c r="AY110" s="94"/>
      <c r="AZ110" s="94"/>
      <c r="BA110" s="94"/>
      <c r="BB110" s="94"/>
      <c r="BC110" s="94"/>
      <c r="BD110" s="103"/>
      <c r="BE110" s="103"/>
      <c r="BF110" s="103"/>
      <c r="BG110" s="36"/>
      <c r="BH110" s="36"/>
      <c r="BI110" s="36"/>
      <c r="BJ110" s="36"/>
      <c r="BK110" s="36"/>
      <c r="BL110" s="36"/>
      <c r="BM110" s="36"/>
      <c r="BN110" s="36"/>
      <c r="BO110" s="36"/>
      <c r="BP110" s="36"/>
      <c r="BQ110" s="36"/>
      <c r="BR110" s="36"/>
      <c r="BS110" s="36"/>
      <c r="BT110" s="36"/>
      <c r="BU110" s="36"/>
      <c r="BV110" s="36"/>
      <c r="BW110" s="36"/>
    </row>
    <row r="111" spans="2:93" x14ac:dyDescent="0.3">
      <c r="C111" s="88"/>
      <c r="D111" s="98"/>
      <c r="E111" s="89"/>
      <c r="F111" s="89"/>
      <c r="G111" s="89"/>
      <c r="H111" s="89"/>
      <c r="I111" s="89"/>
      <c r="J111" s="89"/>
      <c r="K111" s="89"/>
      <c r="L111" s="89"/>
      <c r="M111" s="89"/>
      <c r="N111" s="89"/>
      <c r="O111" s="98"/>
      <c r="P111" s="98"/>
      <c r="Q111" s="89"/>
      <c r="R111" s="89"/>
      <c r="S111" s="89"/>
      <c r="T111" s="89"/>
      <c r="U111" s="89"/>
      <c r="V111" s="89"/>
      <c r="W111" s="89"/>
      <c r="X111" s="89"/>
      <c r="Y111" s="89"/>
      <c r="Z111" s="89"/>
      <c r="AA111" s="98"/>
      <c r="AB111" s="98"/>
      <c r="AC111" s="89"/>
      <c r="AD111" s="89"/>
      <c r="AE111" s="89"/>
      <c r="AF111" s="89"/>
      <c r="AG111" s="89"/>
      <c r="AH111" s="89"/>
      <c r="AI111" s="89"/>
      <c r="AJ111" s="89"/>
      <c r="AK111" s="89"/>
      <c r="AL111" s="89"/>
      <c r="AM111" s="89"/>
      <c r="AN111" s="89"/>
      <c r="AO111" s="89"/>
      <c r="AP111" s="89"/>
      <c r="AQ111" s="89"/>
      <c r="AR111" s="89"/>
      <c r="AS111" s="89"/>
      <c r="AT111" s="89"/>
      <c r="AU111" s="88"/>
      <c r="AV111" s="88"/>
      <c r="AW111" s="88"/>
      <c r="AX111" s="88"/>
      <c r="AY111" s="88"/>
      <c r="AZ111" s="88"/>
      <c r="BA111" s="88"/>
      <c r="BB111" s="88"/>
      <c r="BC111" s="88"/>
      <c r="BD111" s="102"/>
      <c r="BE111" s="102"/>
      <c r="BF111" s="102"/>
    </row>
    <row r="112" spans="2:93" x14ac:dyDescent="0.3">
      <c r="C112" s="88"/>
      <c r="D112" s="98"/>
      <c r="E112" s="89"/>
      <c r="F112" s="89"/>
      <c r="G112" s="89"/>
      <c r="H112" s="89"/>
      <c r="I112" s="89"/>
      <c r="J112" s="89"/>
      <c r="K112" s="89"/>
      <c r="L112" s="89"/>
      <c r="M112" s="89"/>
      <c r="N112" s="89"/>
      <c r="O112" s="98"/>
      <c r="P112" s="98"/>
      <c r="Q112" s="89"/>
      <c r="R112" s="89"/>
      <c r="S112" s="89"/>
      <c r="T112" s="89"/>
      <c r="U112" s="89"/>
      <c r="V112" s="89"/>
      <c r="W112" s="89"/>
      <c r="X112" s="89"/>
      <c r="Y112" s="89"/>
      <c r="Z112" s="89"/>
      <c r="AA112" s="98"/>
      <c r="AB112" s="98"/>
      <c r="AC112" s="89"/>
      <c r="AD112" s="89"/>
      <c r="AE112" s="89"/>
      <c r="AF112" s="89"/>
      <c r="AG112" s="89"/>
      <c r="AH112" s="89"/>
      <c r="AI112" s="89"/>
      <c r="AJ112" s="89"/>
      <c r="AK112" s="89"/>
      <c r="AL112" s="89"/>
      <c r="AM112" s="89"/>
      <c r="AN112" s="89"/>
      <c r="AO112" s="89"/>
      <c r="AP112" s="89"/>
      <c r="AQ112" s="89"/>
      <c r="AR112" s="89"/>
      <c r="AS112" s="89"/>
      <c r="AT112" s="89"/>
      <c r="AU112" s="88"/>
      <c r="AV112" s="88"/>
      <c r="AW112" s="88"/>
      <c r="AX112" s="88"/>
      <c r="AY112" s="88"/>
      <c r="AZ112" s="88"/>
      <c r="BA112" s="88"/>
      <c r="BB112" s="88"/>
      <c r="BC112" s="88"/>
      <c r="BD112" s="102"/>
      <c r="BE112" s="102"/>
      <c r="BF112" s="102"/>
    </row>
    <row r="113" spans="3:93" x14ac:dyDescent="0.3">
      <c r="C113" s="88"/>
      <c r="D113" s="98"/>
      <c r="E113" s="89"/>
      <c r="F113" s="89"/>
      <c r="G113" s="89"/>
      <c r="H113" s="89"/>
      <c r="I113" s="89"/>
      <c r="J113" s="89"/>
      <c r="K113" s="89"/>
      <c r="L113" s="89"/>
      <c r="M113" s="89"/>
      <c r="N113" s="89"/>
      <c r="O113" s="98"/>
      <c r="P113" s="98"/>
      <c r="Q113" s="89"/>
      <c r="R113" s="89"/>
      <c r="S113" s="89"/>
      <c r="T113" s="89"/>
      <c r="U113" s="89"/>
      <c r="V113" s="89"/>
      <c r="W113" s="89"/>
      <c r="X113" s="89"/>
      <c r="Y113" s="89"/>
      <c r="Z113" s="89"/>
      <c r="AA113" s="98"/>
      <c r="AB113" s="98"/>
      <c r="AC113" s="89"/>
      <c r="AD113" s="89"/>
      <c r="AE113" s="89"/>
      <c r="AF113" s="89"/>
      <c r="AG113" s="89"/>
      <c r="AH113" s="89"/>
      <c r="AI113" s="89"/>
      <c r="AJ113" s="89"/>
      <c r="AK113" s="89"/>
      <c r="AL113" s="89"/>
      <c r="AM113" s="89"/>
      <c r="AN113" s="89"/>
      <c r="AO113" s="89"/>
      <c r="AP113" s="89"/>
      <c r="AQ113" s="89"/>
      <c r="AR113" s="89"/>
      <c r="AS113" s="89"/>
      <c r="AT113" s="89"/>
      <c r="AU113" s="88"/>
      <c r="AV113" s="88"/>
      <c r="AW113" s="88"/>
      <c r="AX113" s="88"/>
      <c r="AY113" s="88"/>
      <c r="AZ113" s="88"/>
      <c r="BA113" s="88"/>
      <c r="BB113" s="88"/>
      <c r="BC113" s="88"/>
      <c r="BD113" s="102"/>
      <c r="BE113" s="102"/>
      <c r="BF113" s="102"/>
      <c r="BQ113" s="45"/>
      <c r="CO113" s="4"/>
    </row>
    <row r="114" spans="3:93" s="3" customFormat="1" x14ac:dyDescent="0.3">
      <c r="C114" s="94"/>
      <c r="D114" s="95"/>
      <c r="E114" s="96"/>
      <c r="F114" s="96"/>
      <c r="G114" s="96"/>
      <c r="H114" s="96"/>
      <c r="I114" s="96"/>
      <c r="J114" s="96"/>
      <c r="K114" s="96"/>
      <c r="L114" s="96"/>
      <c r="M114" s="96"/>
      <c r="N114" s="96"/>
      <c r="O114" s="95"/>
      <c r="P114" s="95"/>
      <c r="Q114" s="96"/>
      <c r="R114" s="96"/>
      <c r="S114" s="96"/>
      <c r="T114" s="96"/>
      <c r="U114" s="96"/>
      <c r="V114" s="96"/>
      <c r="W114" s="96"/>
      <c r="X114" s="96"/>
      <c r="Y114" s="96"/>
      <c r="Z114" s="96"/>
      <c r="AA114" s="95"/>
      <c r="AB114" s="95"/>
      <c r="AC114" s="96"/>
      <c r="AD114" s="96"/>
      <c r="AE114" s="96"/>
      <c r="AF114" s="96"/>
      <c r="AG114" s="96"/>
      <c r="AH114" s="96"/>
      <c r="AI114" s="96"/>
      <c r="AJ114" s="96"/>
      <c r="AK114" s="96"/>
      <c r="AL114" s="96"/>
      <c r="AM114" s="96"/>
      <c r="AN114" s="96"/>
      <c r="AO114" s="96"/>
      <c r="AP114" s="96"/>
      <c r="AQ114" s="96"/>
      <c r="AR114" s="96"/>
      <c r="AS114" s="96"/>
      <c r="AT114" s="96"/>
      <c r="AU114" s="94"/>
      <c r="AV114" s="94"/>
      <c r="AW114" s="94"/>
      <c r="AX114" s="94"/>
      <c r="AY114" s="94"/>
      <c r="AZ114" s="94"/>
      <c r="BA114" s="94"/>
      <c r="BB114" s="94"/>
      <c r="BC114" s="94"/>
      <c r="BD114" s="103"/>
      <c r="BE114" s="103"/>
      <c r="BF114" s="103"/>
      <c r="BG114" s="36"/>
      <c r="BH114" s="36"/>
      <c r="BI114" s="36"/>
      <c r="BJ114" s="36"/>
      <c r="BK114" s="36"/>
      <c r="BL114" s="36"/>
      <c r="BM114" s="36"/>
      <c r="BN114" s="36"/>
      <c r="BO114" s="36"/>
      <c r="BP114" s="36"/>
      <c r="BQ114" s="36"/>
      <c r="BR114" s="36"/>
      <c r="BS114" s="36"/>
      <c r="BT114" s="36"/>
      <c r="BU114" s="36"/>
      <c r="BV114" s="36"/>
      <c r="BW114" s="36"/>
    </row>
    <row r="115" spans="3:93" x14ac:dyDescent="0.3">
      <c r="C115" s="88"/>
      <c r="D115" s="98"/>
      <c r="E115" s="89"/>
      <c r="F115" s="89"/>
      <c r="G115" s="89"/>
      <c r="H115" s="89"/>
      <c r="I115" s="89"/>
      <c r="J115" s="89"/>
      <c r="K115" s="89"/>
      <c r="L115" s="89"/>
      <c r="M115" s="89"/>
      <c r="N115" s="89"/>
      <c r="O115" s="98"/>
      <c r="P115" s="98"/>
      <c r="Q115" s="89"/>
      <c r="R115" s="89"/>
      <c r="S115" s="89"/>
      <c r="T115" s="89"/>
      <c r="U115" s="89"/>
      <c r="V115" s="89"/>
      <c r="W115" s="89"/>
      <c r="X115" s="89"/>
      <c r="Y115" s="89"/>
      <c r="Z115" s="89"/>
      <c r="AA115" s="98"/>
      <c r="AB115" s="98"/>
      <c r="AC115" s="89"/>
      <c r="AD115" s="89"/>
      <c r="AE115" s="89"/>
      <c r="AF115" s="89"/>
      <c r="AG115" s="89"/>
      <c r="AH115" s="89"/>
      <c r="AI115" s="89"/>
      <c r="AJ115" s="89"/>
      <c r="AK115" s="89"/>
      <c r="AL115" s="89"/>
      <c r="AM115" s="89"/>
      <c r="AN115" s="89"/>
      <c r="AO115" s="89"/>
      <c r="AP115" s="89"/>
      <c r="AQ115" s="89"/>
      <c r="AR115" s="89"/>
      <c r="AS115" s="89"/>
      <c r="AT115" s="89"/>
      <c r="AU115" s="88"/>
      <c r="AV115" s="88"/>
      <c r="AW115" s="88"/>
      <c r="AX115" s="88"/>
      <c r="AY115" s="88"/>
      <c r="AZ115" s="88"/>
      <c r="BA115" s="88"/>
      <c r="BB115" s="88"/>
      <c r="BC115" s="88"/>
      <c r="BD115" s="102"/>
      <c r="BE115" s="102"/>
      <c r="BF115" s="102"/>
    </row>
    <row r="116" spans="3:93" x14ac:dyDescent="0.3">
      <c r="C116" s="88"/>
      <c r="D116" s="98"/>
      <c r="E116" s="89"/>
      <c r="F116" s="89"/>
      <c r="G116" s="89"/>
      <c r="H116" s="89"/>
      <c r="I116" s="89"/>
      <c r="J116" s="89"/>
      <c r="K116" s="89"/>
      <c r="L116" s="89"/>
      <c r="M116" s="89"/>
      <c r="N116" s="89"/>
      <c r="O116" s="98"/>
      <c r="P116" s="98"/>
      <c r="Q116" s="89"/>
      <c r="R116" s="89"/>
      <c r="S116" s="89"/>
      <c r="T116" s="89"/>
      <c r="U116" s="89"/>
      <c r="V116" s="89"/>
      <c r="W116" s="89"/>
      <c r="X116" s="89"/>
      <c r="Y116" s="89"/>
      <c r="Z116" s="89"/>
      <c r="AA116" s="98"/>
      <c r="AB116" s="98"/>
      <c r="AC116" s="89"/>
      <c r="AD116" s="89"/>
      <c r="AE116" s="89"/>
      <c r="AF116" s="89"/>
      <c r="AG116" s="89"/>
      <c r="AH116" s="89"/>
      <c r="AI116" s="89"/>
      <c r="AJ116" s="89"/>
      <c r="AK116" s="89"/>
      <c r="AL116" s="89"/>
      <c r="AM116" s="89"/>
      <c r="AN116" s="89"/>
      <c r="AO116" s="89"/>
      <c r="AP116" s="89"/>
      <c r="AQ116" s="89"/>
      <c r="AR116" s="89"/>
      <c r="AS116" s="89"/>
      <c r="AT116" s="89"/>
      <c r="AU116" s="88"/>
      <c r="AV116" s="88"/>
      <c r="AW116" s="88"/>
      <c r="AX116" s="88"/>
      <c r="AY116" s="88"/>
      <c r="AZ116" s="88"/>
      <c r="BA116" s="88"/>
      <c r="BB116" s="88"/>
      <c r="BC116" s="88"/>
      <c r="BD116" s="102"/>
      <c r="BE116" s="102"/>
      <c r="BF116" s="102"/>
    </row>
    <row r="117" spans="3:93" x14ac:dyDescent="0.3">
      <c r="C117" s="88"/>
      <c r="D117" s="98"/>
      <c r="E117" s="89"/>
      <c r="F117" s="89"/>
      <c r="G117" s="89"/>
      <c r="H117" s="89"/>
      <c r="I117" s="89"/>
      <c r="J117" s="89"/>
      <c r="K117" s="89"/>
      <c r="L117" s="89"/>
      <c r="M117" s="89"/>
      <c r="N117" s="89"/>
      <c r="O117" s="98"/>
      <c r="P117" s="98"/>
      <c r="Q117" s="89"/>
      <c r="R117" s="89"/>
      <c r="S117" s="89"/>
      <c r="T117" s="89"/>
      <c r="U117" s="89"/>
      <c r="V117" s="89"/>
      <c r="W117" s="89"/>
      <c r="X117" s="89"/>
      <c r="Y117" s="89"/>
      <c r="Z117" s="89"/>
      <c r="AA117" s="98"/>
      <c r="AB117" s="98"/>
      <c r="AC117" s="89"/>
      <c r="AD117" s="89"/>
      <c r="AE117" s="89"/>
      <c r="AF117" s="89"/>
      <c r="AG117" s="89"/>
      <c r="AH117" s="89"/>
      <c r="AI117" s="89"/>
      <c r="AJ117" s="89"/>
      <c r="AK117" s="89"/>
      <c r="AL117" s="89"/>
      <c r="AM117" s="89"/>
      <c r="AN117" s="89"/>
      <c r="AO117" s="89"/>
      <c r="AP117" s="89"/>
      <c r="AQ117" s="89"/>
      <c r="AR117" s="89"/>
      <c r="AS117" s="89"/>
      <c r="AT117" s="89"/>
      <c r="AU117" s="88"/>
      <c r="AV117" s="88"/>
      <c r="AW117" s="88"/>
      <c r="AX117" s="88"/>
      <c r="AY117" s="88"/>
      <c r="AZ117" s="88"/>
      <c r="BA117" s="88"/>
      <c r="BB117" s="88"/>
      <c r="BC117" s="88"/>
      <c r="BD117" s="102"/>
      <c r="BE117" s="102"/>
      <c r="BF117" s="102"/>
    </row>
    <row r="118" spans="3:93" x14ac:dyDescent="0.3">
      <c r="C118" s="88"/>
      <c r="D118" s="98"/>
      <c r="E118" s="89"/>
      <c r="F118" s="89"/>
      <c r="G118" s="89"/>
      <c r="H118" s="89"/>
      <c r="I118" s="89"/>
      <c r="J118" s="89"/>
      <c r="K118" s="89"/>
      <c r="L118" s="89"/>
      <c r="M118" s="89"/>
      <c r="N118" s="89"/>
      <c r="O118" s="98"/>
      <c r="P118" s="98"/>
      <c r="Q118" s="89"/>
      <c r="R118" s="89"/>
      <c r="S118" s="89"/>
      <c r="T118" s="89"/>
      <c r="U118" s="89"/>
      <c r="V118" s="89"/>
      <c r="W118" s="89"/>
      <c r="X118" s="89"/>
      <c r="Y118" s="89"/>
      <c r="Z118" s="89"/>
      <c r="AA118" s="98"/>
      <c r="AB118" s="98"/>
      <c r="AC118" s="89"/>
      <c r="AD118" s="89"/>
      <c r="AE118" s="89"/>
      <c r="AF118" s="89"/>
      <c r="AG118" s="89"/>
      <c r="AH118" s="89"/>
      <c r="AI118" s="89"/>
      <c r="AJ118" s="89"/>
      <c r="AK118" s="89"/>
      <c r="AL118" s="89"/>
      <c r="AM118" s="89"/>
      <c r="AN118" s="89"/>
      <c r="AO118" s="89"/>
      <c r="AP118" s="89"/>
      <c r="AQ118" s="89"/>
      <c r="AR118" s="89"/>
      <c r="AS118" s="89"/>
      <c r="AT118" s="89"/>
      <c r="AU118" s="88"/>
      <c r="AV118" s="88"/>
      <c r="AW118" s="88"/>
      <c r="AX118" s="88"/>
      <c r="AY118" s="88"/>
      <c r="AZ118" s="88"/>
      <c r="BA118" s="88"/>
      <c r="BB118" s="88"/>
      <c r="BC118" s="88"/>
      <c r="BD118" s="102"/>
      <c r="BE118" s="102"/>
      <c r="BF118" s="102"/>
      <c r="BQ118" s="45"/>
      <c r="CC118" s="4"/>
      <c r="CO118" s="4"/>
    </row>
    <row r="119" spans="3:93" x14ac:dyDescent="0.3">
      <c r="C119" s="88"/>
      <c r="D119" s="98"/>
      <c r="E119" s="89"/>
      <c r="F119" s="89"/>
      <c r="G119" s="89"/>
      <c r="H119" s="89"/>
      <c r="I119" s="89"/>
      <c r="J119" s="89"/>
      <c r="K119" s="89"/>
      <c r="L119" s="89"/>
      <c r="M119" s="89"/>
      <c r="N119" s="89"/>
      <c r="O119" s="98"/>
      <c r="P119" s="98"/>
      <c r="Q119" s="89"/>
      <c r="R119" s="89"/>
      <c r="S119" s="89"/>
      <c r="T119" s="89"/>
      <c r="U119" s="89"/>
      <c r="V119" s="89"/>
      <c r="W119" s="89"/>
      <c r="X119" s="89"/>
      <c r="Y119" s="89"/>
      <c r="Z119" s="89"/>
      <c r="AA119" s="98"/>
      <c r="AB119" s="98"/>
      <c r="AC119" s="89"/>
      <c r="AD119" s="89"/>
      <c r="AE119" s="89"/>
      <c r="AF119" s="89"/>
      <c r="AG119" s="89"/>
      <c r="AH119" s="89"/>
      <c r="AI119" s="89"/>
      <c r="AJ119" s="89"/>
      <c r="AK119" s="89"/>
      <c r="AL119" s="89"/>
      <c r="AM119" s="89"/>
      <c r="AN119" s="89"/>
      <c r="AO119" s="89"/>
      <c r="AP119" s="89"/>
      <c r="AQ119" s="89"/>
      <c r="AR119" s="89"/>
      <c r="AS119" s="89"/>
      <c r="AT119" s="89"/>
      <c r="AU119" s="88"/>
      <c r="AV119" s="88"/>
      <c r="AW119" s="88"/>
      <c r="AX119" s="88"/>
      <c r="AY119" s="88"/>
      <c r="AZ119" s="88"/>
      <c r="BA119" s="88"/>
      <c r="BB119" s="88"/>
      <c r="BC119" s="88"/>
      <c r="BD119" s="102"/>
      <c r="BE119" s="102"/>
      <c r="BF119" s="102"/>
      <c r="BQ119" s="45"/>
      <c r="CC119" s="4"/>
      <c r="CO119" s="4"/>
    </row>
    <row r="120" spans="3:93" s="3" customFormat="1" x14ac:dyDescent="0.3">
      <c r="C120" s="94"/>
      <c r="D120" s="95"/>
      <c r="E120" s="96"/>
      <c r="F120" s="96"/>
      <c r="G120" s="96"/>
      <c r="H120" s="96"/>
      <c r="I120" s="96"/>
      <c r="J120" s="96"/>
      <c r="K120" s="96"/>
      <c r="L120" s="96"/>
      <c r="M120" s="96"/>
      <c r="N120" s="96"/>
      <c r="O120" s="95"/>
      <c r="P120" s="95"/>
      <c r="Q120" s="96"/>
      <c r="R120" s="96"/>
      <c r="S120" s="96"/>
      <c r="T120" s="96"/>
      <c r="U120" s="96"/>
      <c r="V120" s="96"/>
      <c r="W120" s="96"/>
      <c r="X120" s="96"/>
      <c r="Y120" s="96"/>
      <c r="Z120" s="96"/>
      <c r="AA120" s="95"/>
      <c r="AB120" s="95"/>
      <c r="AC120" s="96"/>
      <c r="AD120" s="96"/>
      <c r="AE120" s="96"/>
      <c r="AF120" s="96"/>
      <c r="AG120" s="96"/>
      <c r="AH120" s="96"/>
      <c r="AI120" s="96"/>
      <c r="AJ120" s="96"/>
      <c r="AK120" s="96"/>
      <c r="AL120" s="96"/>
      <c r="AM120" s="96"/>
      <c r="AN120" s="96"/>
      <c r="AO120" s="96"/>
      <c r="AP120" s="96"/>
      <c r="AQ120" s="96"/>
      <c r="AR120" s="96"/>
      <c r="AS120" s="96"/>
      <c r="AT120" s="96"/>
      <c r="AU120" s="94"/>
      <c r="AV120" s="94"/>
      <c r="AW120" s="94"/>
      <c r="AX120" s="94"/>
      <c r="AY120" s="94"/>
      <c r="AZ120" s="94"/>
      <c r="BA120" s="94"/>
      <c r="BB120" s="94"/>
      <c r="BC120" s="94"/>
      <c r="BD120" s="103"/>
      <c r="BE120" s="103"/>
      <c r="BF120" s="103"/>
      <c r="BG120" s="36"/>
      <c r="BH120" s="36"/>
      <c r="BI120" s="36"/>
      <c r="BJ120" s="36"/>
      <c r="BK120" s="36"/>
      <c r="BL120" s="36"/>
      <c r="BM120" s="36"/>
      <c r="BN120" s="36"/>
      <c r="BO120" s="36"/>
      <c r="BP120" s="36"/>
      <c r="BQ120" s="104"/>
      <c r="BR120" s="36"/>
      <c r="BS120" s="36"/>
      <c r="BT120" s="36"/>
      <c r="BU120" s="36"/>
      <c r="BV120" s="36"/>
      <c r="BW120" s="36"/>
      <c r="CC120" s="105"/>
      <c r="CO120" s="105"/>
    </row>
    <row r="121" spans="3:93" x14ac:dyDescent="0.3">
      <c r="C121" s="88"/>
      <c r="D121" s="98"/>
      <c r="E121" s="89"/>
      <c r="F121" s="89"/>
      <c r="G121" s="89"/>
      <c r="H121" s="89"/>
      <c r="I121" s="89"/>
      <c r="J121" s="89"/>
      <c r="K121" s="89"/>
      <c r="L121" s="89"/>
      <c r="M121" s="89"/>
      <c r="N121" s="89"/>
      <c r="O121" s="98"/>
      <c r="P121" s="98"/>
      <c r="Q121" s="89"/>
      <c r="R121" s="89"/>
      <c r="S121" s="89"/>
      <c r="T121" s="89"/>
      <c r="U121" s="89"/>
      <c r="V121" s="89"/>
      <c r="W121" s="89"/>
      <c r="X121" s="89"/>
      <c r="Y121" s="89"/>
      <c r="Z121" s="89"/>
      <c r="AA121" s="98"/>
      <c r="AB121" s="98"/>
      <c r="AC121" s="89"/>
      <c r="AD121" s="89"/>
      <c r="AE121" s="89"/>
      <c r="AF121" s="89"/>
      <c r="AG121" s="89"/>
      <c r="AH121" s="89"/>
      <c r="AI121" s="89"/>
      <c r="AJ121" s="89"/>
      <c r="AK121" s="89"/>
      <c r="AL121" s="89"/>
      <c r="AM121" s="89"/>
      <c r="AN121" s="89"/>
      <c r="AO121" s="89"/>
      <c r="AP121" s="89"/>
      <c r="AQ121" s="89"/>
      <c r="AR121" s="89"/>
      <c r="AS121" s="89"/>
      <c r="AT121" s="89"/>
      <c r="AU121" s="88"/>
      <c r="AV121" s="88"/>
      <c r="AW121" s="88"/>
      <c r="AX121" s="88"/>
      <c r="AY121" s="88"/>
      <c r="AZ121" s="88"/>
      <c r="BA121" s="88"/>
      <c r="BB121" s="88"/>
      <c r="BC121" s="88"/>
      <c r="BD121" s="102"/>
      <c r="BE121" s="102"/>
      <c r="BF121" s="102"/>
    </row>
    <row r="122" spans="3:93" x14ac:dyDescent="0.3">
      <c r="C122" s="88"/>
      <c r="D122" s="98"/>
      <c r="E122" s="89"/>
      <c r="F122" s="89"/>
      <c r="G122" s="89"/>
      <c r="H122" s="89"/>
      <c r="I122" s="89"/>
      <c r="J122" s="89"/>
      <c r="K122" s="89"/>
      <c r="L122" s="89"/>
      <c r="M122" s="89"/>
      <c r="N122" s="89"/>
      <c r="O122" s="98"/>
      <c r="P122" s="98"/>
      <c r="Q122" s="89"/>
      <c r="R122" s="89"/>
      <c r="S122" s="89"/>
      <c r="T122" s="89"/>
      <c r="U122" s="89"/>
      <c r="V122" s="89"/>
      <c r="W122" s="89"/>
      <c r="X122" s="89"/>
      <c r="Y122" s="89"/>
      <c r="Z122" s="89"/>
      <c r="AA122" s="98"/>
      <c r="AB122" s="98"/>
      <c r="AC122" s="89"/>
      <c r="AD122" s="89"/>
      <c r="AE122" s="89"/>
      <c r="AF122" s="89"/>
      <c r="AG122" s="89"/>
      <c r="AH122" s="89"/>
      <c r="AI122" s="89"/>
      <c r="AJ122" s="89"/>
      <c r="AK122" s="89"/>
      <c r="AL122" s="89"/>
      <c r="AM122" s="89"/>
      <c r="AN122" s="89"/>
      <c r="AO122" s="89"/>
      <c r="AP122" s="89"/>
      <c r="AQ122" s="89"/>
      <c r="AR122" s="89"/>
      <c r="AS122" s="89"/>
      <c r="AT122" s="89"/>
      <c r="AU122" s="88"/>
      <c r="AV122" s="88"/>
      <c r="AW122" s="88"/>
      <c r="AX122" s="88"/>
      <c r="AY122" s="88"/>
      <c r="AZ122" s="88"/>
      <c r="BA122" s="88"/>
      <c r="BB122" s="88"/>
      <c r="BC122" s="88"/>
      <c r="BD122" s="102"/>
      <c r="BE122" s="102"/>
      <c r="BF122" s="102"/>
      <c r="BQ122" s="45"/>
      <c r="CC122" s="4"/>
      <c r="CO122" s="4"/>
    </row>
    <row r="123" spans="3:93" s="3" customFormat="1" x14ac:dyDescent="0.3">
      <c r="C123" s="94"/>
      <c r="D123" s="95"/>
      <c r="E123" s="96"/>
      <c r="F123" s="96"/>
      <c r="G123" s="96"/>
      <c r="H123" s="96"/>
      <c r="I123" s="96"/>
      <c r="J123" s="96"/>
      <c r="K123" s="96"/>
      <c r="L123" s="96"/>
      <c r="M123" s="96"/>
      <c r="N123" s="96"/>
      <c r="O123" s="95"/>
      <c r="P123" s="95"/>
      <c r="Q123" s="96"/>
      <c r="R123" s="96"/>
      <c r="S123" s="96"/>
      <c r="T123" s="96"/>
      <c r="U123" s="96"/>
      <c r="V123" s="96"/>
      <c r="W123" s="96"/>
      <c r="X123" s="96"/>
      <c r="Y123" s="96"/>
      <c r="Z123" s="96"/>
      <c r="AA123" s="95"/>
      <c r="AB123" s="95"/>
      <c r="AC123" s="96"/>
      <c r="AD123" s="96"/>
      <c r="AE123" s="96"/>
      <c r="AF123" s="96"/>
      <c r="AG123" s="96"/>
      <c r="AH123" s="96"/>
      <c r="AI123" s="96"/>
      <c r="AJ123" s="96"/>
      <c r="AK123" s="96"/>
      <c r="AL123" s="96"/>
      <c r="AM123" s="96"/>
      <c r="AN123" s="96"/>
      <c r="AO123" s="96"/>
      <c r="AP123" s="96"/>
      <c r="AQ123" s="96"/>
      <c r="AR123" s="96"/>
      <c r="AS123" s="96"/>
      <c r="AT123" s="96"/>
      <c r="AU123" s="94"/>
      <c r="AV123" s="94"/>
      <c r="AW123" s="94"/>
      <c r="AX123" s="94"/>
      <c r="AY123" s="94"/>
      <c r="AZ123" s="94"/>
      <c r="BA123" s="94"/>
      <c r="BB123" s="94"/>
      <c r="BC123" s="94"/>
      <c r="BD123" s="103"/>
      <c r="BE123" s="103"/>
      <c r="BF123" s="103"/>
      <c r="BG123" s="36"/>
      <c r="BH123" s="36"/>
      <c r="BI123" s="36"/>
      <c r="BJ123" s="36"/>
      <c r="BK123" s="36"/>
      <c r="BL123" s="36"/>
      <c r="BM123" s="36"/>
      <c r="BN123" s="36"/>
      <c r="BO123" s="36"/>
      <c r="BP123" s="36"/>
      <c r="BQ123" s="104"/>
      <c r="BR123" s="36"/>
      <c r="BS123" s="36"/>
      <c r="BT123" s="36"/>
      <c r="BU123" s="36"/>
      <c r="BV123" s="36"/>
      <c r="BW123" s="36"/>
      <c r="CC123" s="105"/>
      <c r="CO123" s="105"/>
    </row>
    <row r="124" spans="3:93" x14ac:dyDescent="0.3">
      <c r="C124" s="88"/>
      <c r="D124" s="98"/>
      <c r="E124" s="89"/>
      <c r="F124" s="89"/>
      <c r="G124" s="89"/>
      <c r="H124" s="89"/>
      <c r="I124" s="89"/>
      <c r="J124" s="89"/>
      <c r="K124" s="89"/>
      <c r="L124" s="89"/>
      <c r="M124" s="89"/>
      <c r="N124" s="89"/>
      <c r="O124" s="98"/>
      <c r="P124" s="98"/>
      <c r="Q124" s="89"/>
      <c r="R124" s="89"/>
      <c r="S124" s="89"/>
      <c r="T124" s="89"/>
      <c r="U124" s="89"/>
      <c r="V124" s="89"/>
      <c r="W124" s="89"/>
      <c r="X124" s="89"/>
      <c r="Y124" s="89"/>
      <c r="Z124" s="89"/>
      <c r="AA124" s="98"/>
      <c r="AB124" s="98"/>
      <c r="AC124" s="89"/>
      <c r="AD124" s="89"/>
      <c r="AE124" s="89"/>
      <c r="AF124" s="89"/>
      <c r="AG124" s="89"/>
      <c r="AH124" s="89"/>
      <c r="AI124" s="89"/>
      <c r="AJ124" s="89"/>
      <c r="AK124" s="89"/>
      <c r="AL124" s="89"/>
      <c r="AM124" s="89"/>
      <c r="AN124" s="89"/>
      <c r="AO124" s="89"/>
      <c r="AP124" s="89"/>
      <c r="AQ124" s="89"/>
      <c r="AR124" s="89"/>
      <c r="AS124" s="89"/>
      <c r="AT124" s="89"/>
      <c r="AU124" s="88"/>
      <c r="AV124" s="88"/>
      <c r="AW124" s="88"/>
      <c r="AX124" s="88"/>
      <c r="AY124" s="88"/>
      <c r="AZ124" s="88"/>
      <c r="BA124" s="88"/>
      <c r="BB124" s="88"/>
      <c r="BC124" s="88"/>
      <c r="BD124" s="102"/>
      <c r="BE124" s="102"/>
      <c r="BF124" s="102"/>
      <c r="BQ124" s="45"/>
      <c r="CC124" s="4"/>
      <c r="CO124" s="4"/>
    </row>
    <row r="125" spans="3:93" x14ac:dyDescent="0.3">
      <c r="C125" s="88"/>
      <c r="D125" s="98"/>
      <c r="E125" s="89"/>
      <c r="F125" s="89"/>
      <c r="G125" s="89"/>
      <c r="H125" s="89"/>
      <c r="I125" s="89"/>
      <c r="J125" s="89"/>
      <c r="K125" s="89"/>
      <c r="L125" s="89"/>
      <c r="M125" s="89"/>
      <c r="N125" s="89"/>
      <c r="O125" s="98"/>
      <c r="P125" s="98"/>
      <c r="Q125" s="89"/>
      <c r="R125" s="89"/>
      <c r="S125" s="89"/>
      <c r="T125" s="89"/>
      <c r="U125" s="89"/>
      <c r="V125" s="89"/>
      <c r="W125" s="89"/>
      <c r="X125" s="89"/>
      <c r="Y125" s="89"/>
      <c r="Z125" s="89"/>
      <c r="AA125" s="98"/>
      <c r="AB125" s="98"/>
      <c r="AC125" s="89"/>
      <c r="AD125" s="89"/>
      <c r="AE125" s="89"/>
      <c r="AF125" s="89"/>
      <c r="AG125" s="89"/>
      <c r="AH125" s="89"/>
      <c r="AI125" s="89"/>
      <c r="AJ125" s="89"/>
      <c r="AK125" s="89"/>
      <c r="AL125" s="89"/>
      <c r="AM125" s="89"/>
      <c r="AN125" s="89"/>
      <c r="AO125" s="89"/>
      <c r="AP125" s="89"/>
      <c r="AQ125" s="89"/>
      <c r="AR125" s="89"/>
      <c r="AS125" s="89"/>
      <c r="AT125" s="89"/>
      <c r="AU125" s="88"/>
      <c r="AV125" s="88"/>
      <c r="AW125" s="88"/>
      <c r="AX125" s="88"/>
      <c r="AY125" s="88"/>
      <c r="AZ125" s="88"/>
      <c r="BA125" s="88"/>
      <c r="BB125" s="88"/>
      <c r="BC125" s="88"/>
      <c r="BD125" s="102"/>
      <c r="BE125" s="102"/>
      <c r="BF125" s="102"/>
      <c r="BQ125" s="45"/>
      <c r="CC125" s="4"/>
      <c r="CO125" s="4"/>
    </row>
    <row r="126" spans="3:93" s="3" customFormat="1" x14ac:dyDescent="0.3">
      <c r="C126" s="94"/>
      <c r="D126" s="95"/>
      <c r="E126" s="96"/>
      <c r="F126" s="96"/>
      <c r="G126" s="96"/>
      <c r="H126" s="96"/>
      <c r="I126" s="96"/>
      <c r="J126" s="96"/>
      <c r="K126" s="96"/>
      <c r="L126" s="96"/>
      <c r="M126" s="96"/>
      <c r="N126" s="96"/>
      <c r="O126" s="95"/>
      <c r="P126" s="95"/>
      <c r="Q126" s="96"/>
      <c r="R126" s="96"/>
      <c r="S126" s="96"/>
      <c r="T126" s="96"/>
      <c r="U126" s="96"/>
      <c r="V126" s="96"/>
      <c r="W126" s="96"/>
      <c r="X126" s="96"/>
      <c r="Y126" s="96"/>
      <c r="Z126" s="96"/>
      <c r="AA126" s="95"/>
      <c r="AB126" s="95"/>
      <c r="AC126" s="96"/>
      <c r="AD126" s="96"/>
      <c r="AE126" s="96"/>
      <c r="AF126" s="96"/>
      <c r="AG126" s="96"/>
      <c r="AH126" s="96"/>
      <c r="AI126" s="96"/>
      <c r="AJ126" s="96"/>
      <c r="AK126" s="96"/>
      <c r="AL126" s="96"/>
      <c r="AM126" s="96"/>
      <c r="AN126" s="96"/>
      <c r="AO126" s="96"/>
      <c r="AP126" s="96"/>
      <c r="AQ126" s="96"/>
      <c r="AR126" s="96"/>
      <c r="AS126" s="96"/>
      <c r="AT126" s="96"/>
      <c r="AU126" s="94"/>
      <c r="AV126" s="94"/>
      <c r="AW126" s="94"/>
      <c r="AX126" s="94"/>
      <c r="AY126" s="94"/>
      <c r="AZ126" s="94"/>
      <c r="BA126" s="94"/>
      <c r="BB126" s="94"/>
      <c r="BC126" s="94"/>
      <c r="BD126" s="103"/>
      <c r="BE126" s="103"/>
      <c r="BF126" s="103"/>
      <c r="BG126" s="36"/>
      <c r="BH126" s="36"/>
      <c r="BI126" s="36"/>
      <c r="BJ126" s="36"/>
      <c r="BK126" s="36"/>
      <c r="BL126" s="36"/>
      <c r="BM126" s="36"/>
      <c r="BN126" s="36"/>
      <c r="BO126" s="36"/>
      <c r="BP126" s="36"/>
      <c r="BQ126" s="104"/>
      <c r="BR126" s="36"/>
      <c r="BS126" s="36"/>
      <c r="BT126" s="36"/>
      <c r="BU126" s="36"/>
      <c r="BV126" s="36"/>
      <c r="BW126" s="36"/>
      <c r="CC126" s="105"/>
      <c r="CO126" s="105"/>
    </row>
    <row r="127" spans="3:93" x14ac:dyDescent="0.3">
      <c r="C127" s="88"/>
      <c r="D127" s="98"/>
      <c r="E127" s="89"/>
      <c r="F127" s="89"/>
      <c r="G127" s="89"/>
      <c r="H127" s="89"/>
      <c r="I127" s="89"/>
      <c r="J127" s="89"/>
      <c r="K127" s="89"/>
      <c r="L127" s="89"/>
      <c r="M127" s="89"/>
      <c r="N127" s="89"/>
      <c r="O127" s="98"/>
      <c r="P127" s="98"/>
      <c r="Q127" s="89"/>
      <c r="R127" s="89"/>
      <c r="S127" s="89"/>
      <c r="T127" s="89"/>
      <c r="U127" s="89"/>
      <c r="V127" s="89"/>
      <c r="W127" s="89"/>
      <c r="X127" s="89"/>
      <c r="Y127" s="89"/>
      <c r="Z127" s="89"/>
      <c r="AA127" s="98"/>
      <c r="AB127" s="98"/>
      <c r="AC127" s="89"/>
      <c r="AD127" s="89"/>
      <c r="AE127" s="89"/>
      <c r="AF127" s="89"/>
      <c r="AG127" s="89"/>
      <c r="AH127" s="89"/>
      <c r="AI127" s="89"/>
      <c r="AJ127" s="89"/>
      <c r="AK127" s="89"/>
      <c r="AL127" s="89"/>
      <c r="AM127" s="89"/>
      <c r="AN127" s="89"/>
      <c r="AO127" s="89"/>
      <c r="AP127" s="89"/>
      <c r="AQ127" s="89"/>
      <c r="AR127" s="89"/>
      <c r="AS127" s="89"/>
      <c r="AT127" s="89"/>
      <c r="AU127" s="88"/>
      <c r="AV127" s="88"/>
      <c r="AW127" s="88"/>
      <c r="AX127" s="88"/>
      <c r="AY127" s="88"/>
      <c r="AZ127" s="88"/>
      <c r="BA127" s="88"/>
      <c r="BB127" s="88"/>
      <c r="BC127" s="88"/>
      <c r="BD127" s="102"/>
      <c r="BE127" s="102"/>
      <c r="BF127" s="102"/>
      <c r="BQ127" s="45"/>
    </row>
    <row r="128" spans="3:93" x14ac:dyDescent="0.3">
      <c r="C128" s="88"/>
      <c r="D128" s="98"/>
      <c r="E128" s="89"/>
      <c r="F128" s="89"/>
      <c r="G128" s="89"/>
      <c r="H128" s="89"/>
      <c r="I128" s="89"/>
      <c r="J128" s="89"/>
      <c r="K128" s="89"/>
      <c r="L128" s="89"/>
      <c r="M128" s="89"/>
      <c r="N128" s="89"/>
      <c r="O128" s="98"/>
      <c r="P128" s="98"/>
      <c r="Q128" s="89"/>
      <c r="R128" s="89"/>
      <c r="S128" s="89"/>
      <c r="T128" s="89"/>
      <c r="U128" s="89"/>
      <c r="V128" s="89"/>
      <c r="W128" s="89"/>
      <c r="X128" s="89"/>
      <c r="Y128" s="89"/>
      <c r="Z128" s="89"/>
      <c r="AA128" s="98"/>
      <c r="AB128" s="98"/>
      <c r="AC128" s="89"/>
      <c r="AD128" s="89"/>
      <c r="AE128" s="89"/>
      <c r="AF128" s="89"/>
      <c r="AG128" s="89"/>
      <c r="AH128" s="89"/>
      <c r="AI128" s="89"/>
      <c r="AJ128" s="89"/>
      <c r="AK128" s="89"/>
      <c r="AL128" s="89"/>
      <c r="AM128" s="89"/>
      <c r="AN128" s="89"/>
      <c r="AO128" s="89"/>
      <c r="AP128" s="89"/>
      <c r="AQ128" s="89"/>
      <c r="AR128" s="89"/>
      <c r="AS128" s="89"/>
      <c r="AT128" s="89"/>
      <c r="AU128" s="88"/>
      <c r="AV128" s="88"/>
      <c r="AW128" s="88"/>
      <c r="AX128" s="88"/>
      <c r="AY128" s="88"/>
      <c r="AZ128" s="88"/>
      <c r="BA128" s="88"/>
      <c r="BB128" s="88"/>
      <c r="BC128" s="88"/>
      <c r="BD128" s="102"/>
      <c r="BE128" s="102"/>
      <c r="BF128" s="102"/>
      <c r="BQ128" s="45"/>
    </row>
    <row r="129" spans="3:104" x14ac:dyDescent="0.3">
      <c r="C129" s="88"/>
      <c r="D129" s="98"/>
      <c r="E129" s="89"/>
      <c r="F129" s="89"/>
      <c r="G129" s="89"/>
      <c r="H129" s="89"/>
      <c r="I129" s="89"/>
      <c r="J129" s="89"/>
      <c r="K129" s="89"/>
      <c r="L129" s="89"/>
      <c r="M129" s="89"/>
      <c r="N129" s="89"/>
      <c r="O129" s="98"/>
      <c r="P129" s="98"/>
      <c r="Q129" s="89"/>
      <c r="R129" s="89"/>
      <c r="S129" s="89"/>
      <c r="T129" s="89"/>
      <c r="U129" s="89"/>
      <c r="V129" s="89"/>
      <c r="W129" s="89"/>
      <c r="X129" s="89"/>
      <c r="Y129" s="89"/>
      <c r="Z129" s="89"/>
      <c r="AA129" s="98"/>
      <c r="AB129" s="98"/>
      <c r="AC129" s="89"/>
      <c r="AD129" s="89"/>
      <c r="AE129" s="89"/>
      <c r="AF129" s="89"/>
      <c r="AG129" s="89"/>
      <c r="AH129" s="89"/>
      <c r="AI129" s="89"/>
      <c r="AJ129" s="89"/>
      <c r="AK129" s="89"/>
      <c r="AL129" s="89"/>
      <c r="AM129" s="89"/>
      <c r="AN129" s="89"/>
      <c r="AO129" s="89"/>
      <c r="AP129" s="89"/>
      <c r="AQ129" s="89"/>
      <c r="AR129" s="89"/>
      <c r="AS129" s="89"/>
      <c r="AT129" s="89"/>
      <c r="AU129" s="88"/>
      <c r="AV129" s="88"/>
      <c r="AW129" s="88"/>
      <c r="AX129" s="88"/>
      <c r="AY129" s="88"/>
      <c r="AZ129" s="88"/>
      <c r="BA129" s="88"/>
      <c r="BB129" s="88"/>
      <c r="BC129" s="88"/>
      <c r="BD129" s="102"/>
      <c r="BE129" s="102"/>
      <c r="BF129" s="102"/>
      <c r="BQ129" s="45"/>
    </row>
    <row r="130" spans="3:104" x14ac:dyDescent="0.3">
      <c r="C130" s="88"/>
      <c r="D130" s="98"/>
      <c r="E130" s="89"/>
      <c r="F130" s="89"/>
      <c r="G130" s="89"/>
      <c r="H130" s="89"/>
      <c r="I130" s="89"/>
      <c r="J130" s="89"/>
      <c r="K130" s="89"/>
      <c r="L130" s="89"/>
      <c r="M130" s="89"/>
      <c r="N130" s="89"/>
      <c r="O130" s="98"/>
      <c r="P130" s="98"/>
      <c r="Q130" s="89"/>
      <c r="R130" s="89"/>
      <c r="S130" s="89"/>
      <c r="T130" s="89"/>
      <c r="U130" s="89"/>
      <c r="V130" s="89"/>
      <c r="W130" s="89"/>
      <c r="X130" s="89"/>
      <c r="Y130" s="89"/>
      <c r="Z130" s="89"/>
      <c r="AA130" s="98"/>
      <c r="AB130" s="98"/>
      <c r="AC130" s="89"/>
      <c r="AD130" s="89"/>
      <c r="AE130" s="89"/>
      <c r="AF130" s="89"/>
      <c r="AG130" s="89"/>
      <c r="AH130" s="89"/>
      <c r="AI130" s="89"/>
      <c r="AJ130" s="89"/>
      <c r="AK130" s="89"/>
      <c r="AL130" s="89"/>
      <c r="AM130" s="89"/>
      <c r="AN130" s="89"/>
      <c r="AO130" s="89"/>
      <c r="AP130" s="89"/>
      <c r="AQ130" s="89"/>
      <c r="AR130" s="89"/>
      <c r="AS130" s="89"/>
      <c r="AT130" s="89"/>
      <c r="AU130" s="88"/>
      <c r="AV130" s="88"/>
      <c r="AW130" s="88"/>
      <c r="AX130" s="88"/>
      <c r="AY130" s="88"/>
      <c r="AZ130" s="88"/>
      <c r="BA130" s="88"/>
      <c r="BB130" s="88"/>
      <c r="BC130" s="88"/>
      <c r="BD130" s="102"/>
      <c r="BE130" s="102"/>
      <c r="BF130" s="102"/>
    </row>
    <row r="131" spans="3:104" x14ac:dyDescent="0.3">
      <c r="C131" s="88"/>
      <c r="D131" s="98"/>
      <c r="E131" s="89"/>
      <c r="F131" s="89"/>
      <c r="G131" s="89"/>
      <c r="H131" s="89"/>
      <c r="I131" s="89"/>
      <c r="J131" s="89"/>
      <c r="K131" s="89"/>
      <c r="L131" s="89"/>
      <c r="M131" s="89"/>
      <c r="N131" s="89"/>
      <c r="O131" s="98"/>
      <c r="P131" s="98"/>
      <c r="Q131" s="89"/>
      <c r="R131" s="89"/>
      <c r="S131" s="89"/>
      <c r="T131" s="89"/>
      <c r="U131" s="89"/>
      <c r="V131" s="89"/>
      <c r="W131" s="89"/>
      <c r="X131" s="89"/>
      <c r="Y131" s="89"/>
      <c r="Z131" s="89"/>
      <c r="AA131" s="98"/>
      <c r="AB131" s="98"/>
      <c r="AC131" s="89"/>
      <c r="AD131" s="89"/>
      <c r="AE131" s="89"/>
      <c r="AF131" s="89"/>
      <c r="AG131" s="89"/>
      <c r="AH131" s="89"/>
      <c r="AI131" s="89"/>
      <c r="AJ131" s="89"/>
      <c r="AK131" s="89"/>
      <c r="AL131" s="89"/>
      <c r="AM131" s="89"/>
      <c r="AN131" s="89"/>
      <c r="AO131" s="89"/>
      <c r="AP131" s="89"/>
      <c r="AQ131" s="89"/>
      <c r="AR131" s="89"/>
      <c r="AS131" s="89"/>
      <c r="AT131" s="89"/>
      <c r="AU131" s="88"/>
      <c r="AV131" s="88"/>
      <c r="AW131" s="88"/>
      <c r="AX131" s="88"/>
      <c r="AY131" s="88"/>
      <c r="AZ131" s="88"/>
      <c r="BA131" s="88"/>
      <c r="BB131" s="88"/>
      <c r="BC131" s="88"/>
      <c r="BD131" s="102"/>
      <c r="BE131" s="102"/>
      <c r="BF131" s="102"/>
      <c r="BQ131" s="45"/>
    </row>
    <row r="132" spans="3:104" x14ac:dyDescent="0.3">
      <c r="C132" s="88"/>
      <c r="D132" s="98"/>
      <c r="E132" s="89"/>
      <c r="F132" s="89"/>
      <c r="G132" s="89"/>
      <c r="H132" s="89"/>
      <c r="I132" s="89"/>
      <c r="J132" s="89"/>
      <c r="K132" s="89"/>
      <c r="L132" s="89"/>
      <c r="M132" s="89"/>
      <c r="N132" s="89"/>
      <c r="O132" s="98"/>
      <c r="P132" s="98"/>
      <c r="Q132" s="89"/>
      <c r="R132" s="89"/>
      <c r="S132" s="89"/>
      <c r="T132" s="89"/>
      <c r="U132" s="89"/>
      <c r="V132" s="89"/>
      <c r="W132" s="89"/>
      <c r="X132" s="89"/>
      <c r="Y132" s="89"/>
      <c r="Z132" s="89"/>
      <c r="AA132" s="98"/>
      <c r="AB132" s="98"/>
      <c r="AC132" s="89"/>
      <c r="AD132" s="89"/>
      <c r="AE132" s="89"/>
      <c r="AF132" s="89"/>
      <c r="AG132" s="89"/>
      <c r="AH132" s="89"/>
      <c r="AI132" s="89"/>
      <c r="AJ132" s="89"/>
      <c r="AK132" s="89"/>
      <c r="AL132" s="89"/>
      <c r="AM132" s="89"/>
      <c r="AN132" s="89"/>
      <c r="AO132" s="89"/>
      <c r="AP132" s="89"/>
      <c r="AQ132" s="89"/>
      <c r="AR132" s="89"/>
      <c r="AS132" s="89"/>
      <c r="AT132" s="89"/>
      <c r="AU132" s="88"/>
      <c r="AV132" s="88"/>
      <c r="AW132" s="88"/>
      <c r="AX132" s="88"/>
      <c r="AY132" s="88"/>
      <c r="AZ132" s="88"/>
      <c r="BA132" s="88"/>
      <c r="BB132" s="88"/>
      <c r="BC132" s="88"/>
      <c r="BD132" s="102"/>
      <c r="BE132" s="102"/>
      <c r="BF132" s="102"/>
      <c r="BQ132" s="45"/>
      <c r="CC132" s="4"/>
    </row>
    <row r="133" spans="3:104" x14ac:dyDescent="0.3">
      <c r="C133" s="88"/>
      <c r="D133" s="98"/>
      <c r="E133" s="89"/>
      <c r="F133" s="89"/>
      <c r="G133" s="89"/>
      <c r="H133" s="89"/>
      <c r="I133" s="89"/>
      <c r="J133" s="89"/>
      <c r="K133" s="89"/>
      <c r="L133" s="89"/>
      <c r="M133" s="89"/>
      <c r="N133" s="89"/>
      <c r="O133" s="98"/>
      <c r="P133" s="98"/>
      <c r="Q133" s="89"/>
      <c r="R133" s="89"/>
      <c r="S133" s="89"/>
      <c r="T133" s="89"/>
      <c r="U133" s="89"/>
      <c r="V133" s="89"/>
      <c r="W133" s="89"/>
      <c r="X133" s="89"/>
      <c r="Y133" s="89"/>
      <c r="Z133" s="89"/>
      <c r="AA133" s="98"/>
      <c r="AB133" s="98"/>
      <c r="AC133" s="89"/>
      <c r="AD133" s="89"/>
      <c r="AE133" s="89"/>
      <c r="AF133" s="89"/>
      <c r="AG133" s="89"/>
      <c r="AH133" s="89"/>
      <c r="AI133" s="89"/>
      <c r="AJ133" s="89"/>
      <c r="AK133" s="89"/>
      <c r="AL133" s="89"/>
      <c r="AM133" s="89"/>
      <c r="AN133" s="89"/>
      <c r="AO133" s="89"/>
      <c r="AP133" s="89"/>
      <c r="AQ133" s="89"/>
      <c r="AR133" s="89"/>
      <c r="AS133" s="89"/>
      <c r="AT133" s="89"/>
      <c r="AU133" s="88"/>
      <c r="AV133" s="88"/>
      <c r="AW133" s="88"/>
      <c r="AX133" s="88"/>
      <c r="AY133" s="88"/>
      <c r="AZ133" s="88"/>
      <c r="BA133" s="88"/>
      <c r="BB133" s="88"/>
      <c r="BC133" s="88"/>
      <c r="BD133" s="102"/>
      <c r="BE133" s="102"/>
      <c r="BF133" s="102"/>
    </row>
    <row r="134" spans="3:104" x14ac:dyDescent="0.3">
      <c r="C134" s="88"/>
      <c r="D134" s="98"/>
      <c r="E134" s="89"/>
      <c r="F134" s="89"/>
      <c r="G134" s="89"/>
      <c r="H134" s="89"/>
      <c r="I134" s="89"/>
      <c r="J134" s="89"/>
      <c r="K134" s="89"/>
      <c r="L134" s="89"/>
      <c r="M134" s="89"/>
      <c r="N134" s="89"/>
      <c r="O134" s="98"/>
      <c r="P134" s="98"/>
      <c r="Q134" s="89"/>
      <c r="R134" s="89"/>
      <c r="S134" s="89"/>
      <c r="T134" s="89"/>
      <c r="U134" s="89"/>
      <c r="V134" s="89"/>
      <c r="W134" s="89"/>
      <c r="X134" s="89"/>
      <c r="Y134" s="89"/>
      <c r="Z134" s="89"/>
      <c r="AA134" s="98"/>
      <c r="AB134" s="98"/>
      <c r="AC134" s="89"/>
      <c r="AD134" s="89"/>
      <c r="AE134" s="89"/>
      <c r="AF134" s="89"/>
      <c r="AG134" s="89"/>
      <c r="AH134" s="89"/>
      <c r="AI134" s="89"/>
      <c r="AJ134" s="89"/>
      <c r="AK134" s="89"/>
      <c r="AL134" s="89"/>
      <c r="AM134" s="89"/>
      <c r="AN134" s="89"/>
      <c r="AO134" s="89"/>
      <c r="AP134" s="89"/>
      <c r="AQ134" s="89"/>
      <c r="AR134" s="89"/>
      <c r="AS134" s="89"/>
      <c r="AT134" s="89"/>
      <c r="AU134" s="88"/>
      <c r="AV134" s="88"/>
      <c r="AW134" s="88"/>
      <c r="AX134" s="88"/>
      <c r="AY134" s="88"/>
      <c r="AZ134" s="88"/>
      <c r="BA134" s="88"/>
      <c r="BB134" s="88"/>
      <c r="BC134" s="88"/>
      <c r="BD134" s="102"/>
      <c r="BE134" s="102"/>
      <c r="BF134" s="102"/>
    </row>
    <row r="135" spans="3:104" x14ac:dyDescent="0.3">
      <c r="C135" s="88"/>
      <c r="D135" s="98"/>
      <c r="E135" s="89"/>
      <c r="F135" s="89"/>
      <c r="G135" s="89"/>
      <c r="H135" s="89"/>
      <c r="I135" s="89"/>
      <c r="J135" s="89"/>
      <c r="K135" s="89"/>
      <c r="L135" s="89"/>
      <c r="M135" s="89"/>
      <c r="N135" s="89"/>
      <c r="O135" s="98"/>
      <c r="P135" s="98"/>
      <c r="Q135" s="89"/>
      <c r="R135" s="89"/>
      <c r="S135" s="89"/>
      <c r="T135" s="89"/>
      <c r="U135" s="89"/>
      <c r="V135" s="89"/>
      <c r="W135" s="89"/>
      <c r="X135" s="89"/>
      <c r="Y135" s="89"/>
      <c r="Z135" s="89"/>
      <c r="AA135" s="98"/>
      <c r="AB135" s="98"/>
      <c r="AC135" s="89"/>
      <c r="AD135" s="89"/>
      <c r="AE135" s="89"/>
      <c r="AF135" s="89"/>
      <c r="AG135" s="89"/>
      <c r="AH135" s="89"/>
      <c r="AI135" s="89"/>
      <c r="AJ135" s="89"/>
      <c r="AK135" s="89"/>
      <c r="AL135" s="89"/>
      <c r="AM135" s="89"/>
      <c r="AN135" s="89"/>
      <c r="AO135" s="89"/>
      <c r="AP135" s="89"/>
      <c r="AQ135" s="89"/>
      <c r="AR135" s="89"/>
      <c r="AS135" s="89"/>
      <c r="AT135" s="89"/>
      <c r="AU135" s="88"/>
      <c r="AV135" s="88"/>
      <c r="AW135" s="88"/>
      <c r="AX135" s="88"/>
      <c r="AY135" s="88"/>
      <c r="AZ135" s="88"/>
      <c r="BA135" s="88"/>
      <c r="BB135" s="88"/>
      <c r="BC135" s="88"/>
      <c r="BD135" s="102"/>
      <c r="BE135" s="102"/>
      <c r="BF135" s="102"/>
    </row>
    <row r="136" spans="3:104" x14ac:dyDescent="0.3">
      <c r="C136" s="88"/>
      <c r="D136" s="98"/>
      <c r="E136" s="89"/>
      <c r="F136" s="89"/>
      <c r="G136" s="89"/>
      <c r="H136" s="89"/>
      <c r="I136" s="89"/>
      <c r="J136" s="89"/>
      <c r="K136" s="89"/>
      <c r="L136" s="89"/>
      <c r="M136" s="89"/>
      <c r="N136" s="89"/>
      <c r="O136" s="98"/>
      <c r="P136" s="98"/>
      <c r="Q136" s="89"/>
      <c r="R136" s="89"/>
      <c r="S136" s="89"/>
      <c r="T136" s="89"/>
      <c r="U136" s="89"/>
      <c r="V136" s="89"/>
      <c r="W136" s="89"/>
      <c r="X136" s="89"/>
      <c r="Y136" s="89"/>
      <c r="Z136" s="89"/>
      <c r="AA136" s="98"/>
      <c r="AB136" s="98"/>
      <c r="AC136" s="89"/>
      <c r="AD136" s="89"/>
      <c r="AE136" s="89"/>
      <c r="AF136" s="89"/>
      <c r="AG136" s="89"/>
      <c r="AH136" s="89"/>
      <c r="AI136" s="89"/>
      <c r="AJ136" s="89"/>
      <c r="AK136" s="89"/>
      <c r="AL136" s="89"/>
      <c r="AM136" s="89"/>
      <c r="AN136" s="89"/>
      <c r="AO136" s="89"/>
      <c r="AP136" s="89"/>
      <c r="AQ136" s="89"/>
      <c r="AR136" s="89"/>
      <c r="AS136" s="89"/>
      <c r="AT136" s="89"/>
      <c r="AU136" s="88"/>
      <c r="AV136" s="88"/>
      <c r="AW136" s="88"/>
      <c r="AX136" s="88"/>
      <c r="AY136" s="88"/>
      <c r="AZ136" s="88"/>
      <c r="BA136" s="88"/>
      <c r="BB136" s="88"/>
      <c r="BC136" s="88"/>
      <c r="BD136" s="102"/>
      <c r="BE136" s="102"/>
      <c r="BF136" s="102"/>
    </row>
    <row r="137" spans="3:104" x14ac:dyDescent="0.3">
      <c r="C137" s="88"/>
      <c r="D137" s="98"/>
      <c r="E137" s="89"/>
      <c r="F137" s="89"/>
      <c r="G137" s="89"/>
      <c r="H137" s="89"/>
      <c r="I137" s="89"/>
      <c r="J137" s="89"/>
      <c r="K137" s="89"/>
      <c r="L137" s="89"/>
      <c r="M137" s="89"/>
      <c r="N137" s="89"/>
      <c r="O137" s="98"/>
      <c r="P137" s="98"/>
      <c r="Q137" s="89"/>
      <c r="R137" s="89"/>
      <c r="S137" s="89"/>
      <c r="T137" s="89"/>
      <c r="U137" s="89"/>
      <c r="V137" s="89"/>
      <c r="W137" s="89"/>
      <c r="X137" s="89"/>
      <c r="Y137" s="89"/>
      <c r="Z137" s="89"/>
      <c r="AA137" s="98"/>
      <c r="AB137" s="98"/>
      <c r="AC137" s="89"/>
      <c r="AD137" s="89"/>
      <c r="AE137" s="89"/>
      <c r="AF137" s="89"/>
      <c r="AG137" s="89"/>
      <c r="AH137" s="89"/>
      <c r="AI137" s="89"/>
      <c r="AJ137" s="89"/>
      <c r="AK137" s="89"/>
      <c r="AL137" s="89"/>
      <c r="AM137" s="89"/>
      <c r="AN137" s="89"/>
      <c r="AO137" s="89"/>
      <c r="AP137" s="89"/>
      <c r="AQ137" s="89"/>
      <c r="AR137" s="89"/>
      <c r="AS137" s="89"/>
      <c r="AT137" s="89"/>
      <c r="AU137" s="88"/>
      <c r="AV137" s="88"/>
      <c r="AW137" s="88"/>
      <c r="AX137" s="88"/>
      <c r="AY137" s="88"/>
      <c r="AZ137" s="88"/>
      <c r="BA137" s="88"/>
      <c r="BB137" s="88"/>
      <c r="BC137" s="88"/>
      <c r="BD137" s="102"/>
      <c r="BE137" s="102"/>
      <c r="BF137" s="102"/>
      <c r="CO137" s="4"/>
    </row>
    <row r="138" spans="3:104" x14ac:dyDescent="0.3">
      <c r="C138" s="88"/>
      <c r="D138" s="98"/>
      <c r="E138" s="89"/>
      <c r="F138" s="89"/>
      <c r="G138" s="89"/>
      <c r="H138" s="89"/>
      <c r="I138" s="89"/>
      <c r="J138" s="89"/>
      <c r="K138" s="89"/>
      <c r="L138" s="89"/>
      <c r="M138" s="89"/>
      <c r="N138" s="89"/>
      <c r="O138" s="98"/>
      <c r="P138" s="98"/>
      <c r="Q138" s="89"/>
      <c r="R138" s="89"/>
      <c r="S138" s="89"/>
      <c r="T138" s="89"/>
      <c r="U138" s="89"/>
      <c r="V138" s="89"/>
      <c r="W138" s="89"/>
      <c r="X138" s="89"/>
      <c r="Y138" s="89"/>
      <c r="Z138" s="89"/>
      <c r="AA138" s="98"/>
      <c r="AB138" s="98"/>
      <c r="AC138" s="89"/>
      <c r="AD138" s="89"/>
      <c r="AE138" s="89"/>
      <c r="AF138" s="89"/>
      <c r="AG138" s="89"/>
      <c r="AH138" s="89"/>
      <c r="AI138" s="89"/>
      <c r="AJ138" s="89"/>
      <c r="AK138" s="89"/>
      <c r="AL138" s="89"/>
      <c r="AM138" s="89"/>
      <c r="AN138" s="89"/>
      <c r="AO138" s="89"/>
      <c r="AP138" s="89"/>
      <c r="AQ138" s="89"/>
      <c r="AR138" s="89"/>
      <c r="AS138" s="89"/>
      <c r="AT138" s="89"/>
      <c r="AU138" s="88"/>
      <c r="AV138" s="88"/>
      <c r="AW138" s="88"/>
      <c r="AX138" s="88"/>
      <c r="AY138" s="88"/>
      <c r="AZ138" s="88"/>
      <c r="BA138" s="88"/>
      <c r="BB138" s="88"/>
      <c r="BC138" s="88"/>
      <c r="BD138" s="102"/>
      <c r="BE138" s="102"/>
      <c r="BF138" s="102"/>
      <c r="BQ138" s="45"/>
      <c r="CZ138" s="4"/>
    </row>
    <row r="139" spans="3:104" s="3" customFormat="1" x14ac:dyDescent="0.3">
      <c r="C139" s="94"/>
      <c r="D139" s="95"/>
      <c r="E139" s="96"/>
      <c r="F139" s="96"/>
      <c r="G139" s="96"/>
      <c r="H139" s="96"/>
      <c r="I139" s="96"/>
      <c r="J139" s="96"/>
      <c r="K139" s="96"/>
      <c r="L139" s="96"/>
      <c r="M139" s="96"/>
      <c r="N139" s="96"/>
      <c r="O139" s="95"/>
      <c r="P139" s="95"/>
      <c r="Q139" s="96"/>
      <c r="R139" s="96"/>
      <c r="S139" s="96"/>
      <c r="T139" s="96"/>
      <c r="U139" s="96"/>
      <c r="V139" s="96"/>
      <c r="W139" s="96"/>
      <c r="X139" s="96"/>
      <c r="Y139" s="96"/>
      <c r="Z139" s="96"/>
      <c r="AA139" s="95"/>
      <c r="AB139" s="95"/>
      <c r="AC139" s="96"/>
      <c r="AD139" s="96"/>
      <c r="AE139" s="96"/>
      <c r="AF139" s="96"/>
      <c r="AG139" s="96"/>
      <c r="AH139" s="96"/>
      <c r="AI139" s="96"/>
      <c r="AJ139" s="96"/>
      <c r="AK139" s="96"/>
      <c r="AL139" s="96"/>
      <c r="AM139" s="96"/>
      <c r="AN139" s="96"/>
      <c r="AO139" s="96"/>
      <c r="AP139" s="96"/>
      <c r="AQ139" s="96"/>
      <c r="AR139" s="96"/>
      <c r="AS139" s="96"/>
      <c r="AT139" s="96"/>
      <c r="AU139" s="94"/>
      <c r="AV139" s="94"/>
      <c r="AW139" s="94"/>
      <c r="AX139" s="94"/>
      <c r="AY139" s="94"/>
      <c r="AZ139" s="94"/>
      <c r="BA139" s="94"/>
      <c r="BB139" s="94"/>
      <c r="BC139" s="94"/>
      <c r="BD139" s="103"/>
      <c r="BE139" s="103"/>
      <c r="BF139" s="103"/>
      <c r="BG139" s="36"/>
      <c r="BH139" s="36"/>
      <c r="BI139" s="36"/>
      <c r="BJ139" s="36"/>
      <c r="BK139" s="36"/>
      <c r="BL139" s="36"/>
      <c r="BM139" s="36"/>
      <c r="BN139" s="36"/>
      <c r="BO139" s="36"/>
      <c r="BP139" s="36"/>
      <c r="BQ139" s="104"/>
      <c r="BR139" s="36"/>
      <c r="BS139" s="36"/>
      <c r="BT139" s="36"/>
      <c r="BU139" s="36"/>
      <c r="BV139" s="36"/>
      <c r="BW139" s="36"/>
      <c r="CC139" s="105"/>
      <c r="CO139" s="10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A5" sqref="A5"/>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0"/>
      <c r="P1" s="41"/>
      <c r="U1" s="16"/>
      <c r="AL1" s="16"/>
    </row>
    <row r="2" spans="1:77" s="5" customFormat="1" x14ac:dyDescent="0.3">
      <c r="B2" s="42"/>
      <c r="C2" s="18"/>
      <c r="D2" s="16"/>
      <c r="E2" s="16"/>
      <c r="F2" s="16"/>
      <c r="G2" s="16"/>
      <c r="H2" s="16"/>
      <c r="I2" s="16"/>
      <c r="J2" s="16"/>
      <c r="K2" s="16"/>
      <c r="L2" s="16"/>
      <c r="M2" s="16"/>
      <c r="N2" s="40"/>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259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258</v>
      </c>
      <c r="BN6" s="6"/>
      <c r="BO6" s="6"/>
      <c r="BP6" s="6"/>
      <c r="BQ6" s="6"/>
      <c r="BR6" s="11"/>
      <c r="BS6" s="11"/>
      <c r="BT6" s="11"/>
      <c r="BU6" s="11"/>
    </row>
    <row r="7" spans="1:77" x14ac:dyDescent="0.3">
      <c r="A7" s="8" t="s">
        <v>37</v>
      </c>
      <c r="B7" s="88" t="s">
        <v>1</v>
      </c>
      <c r="C7" s="88" t="s">
        <v>2</v>
      </c>
      <c r="D7" s="106" t="s">
        <v>3</v>
      </c>
      <c r="E7" s="89" t="s">
        <v>4</v>
      </c>
      <c r="F7" s="89" t="s">
        <v>5</v>
      </c>
      <c r="G7" s="89" t="s">
        <v>6</v>
      </c>
      <c r="H7" s="91" t="s">
        <v>7</v>
      </c>
      <c r="I7" s="89" t="s">
        <v>78</v>
      </c>
      <c r="J7" s="89" t="s">
        <v>79</v>
      </c>
      <c r="K7" s="89" t="s">
        <v>8</v>
      </c>
      <c r="L7" s="89" t="s">
        <v>9</v>
      </c>
      <c r="M7" s="89" t="s">
        <v>10</v>
      </c>
      <c r="N7" s="89" t="s">
        <v>144</v>
      </c>
      <c r="O7" s="88" t="s">
        <v>145</v>
      </c>
      <c r="P7" s="88" t="s">
        <v>146</v>
      </c>
      <c r="Q7" s="88" t="s">
        <v>147</v>
      </c>
      <c r="R7" s="88" t="s">
        <v>148</v>
      </c>
      <c r="S7" s="88" t="s">
        <v>11</v>
      </c>
      <c r="T7" s="88" t="s">
        <v>12</v>
      </c>
      <c r="U7" s="106" t="s">
        <v>13</v>
      </c>
      <c r="V7" s="88" t="s">
        <v>14</v>
      </c>
      <c r="W7" s="88" t="s">
        <v>15</v>
      </c>
      <c r="X7" s="88" t="s">
        <v>16</v>
      </c>
      <c r="Y7" s="91" t="s">
        <v>17</v>
      </c>
      <c r="Z7" s="88" t="s">
        <v>80</v>
      </c>
      <c r="AA7" s="88" t="s">
        <v>81</v>
      </c>
      <c r="AB7" s="88" t="s">
        <v>18</v>
      </c>
      <c r="AC7" s="88" t="s">
        <v>19</v>
      </c>
      <c r="AD7" s="88" t="s">
        <v>20</v>
      </c>
      <c r="AE7" s="88" t="s">
        <v>149</v>
      </c>
      <c r="AF7" s="88" t="s">
        <v>150</v>
      </c>
      <c r="AG7" s="88" t="s">
        <v>151</v>
      </c>
      <c r="AH7" s="88" t="s">
        <v>152</v>
      </c>
      <c r="AI7" s="88" t="s">
        <v>153</v>
      </c>
      <c r="AJ7" s="88" t="s">
        <v>113</v>
      </c>
      <c r="AK7" s="88" t="s">
        <v>114</v>
      </c>
      <c r="AL7" s="106" t="s">
        <v>115</v>
      </c>
      <c r="AM7" s="88" t="s">
        <v>116</v>
      </c>
      <c r="AN7" s="88" t="s">
        <v>117</v>
      </c>
      <c r="AO7" s="88" t="s">
        <v>118</v>
      </c>
      <c r="AP7" s="91" t="s">
        <v>119</v>
      </c>
      <c r="AQ7" s="88" t="s">
        <v>120</v>
      </c>
      <c r="AR7" s="88" t="s">
        <v>121</v>
      </c>
      <c r="AS7" s="88" t="s">
        <v>122</v>
      </c>
      <c r="AT7" s="88" t="s">
        <v>123</v>
      </c>
      <c r="AU7" s="88" t="s">
        <v>124</v>
      </c>
      <c r="AV7" s="88" t="s">
        <v>154</v>
      </c>
      <c r="AW7" s="88" t="s">
        <v>155</v>
      </c>
      <c r="AX7" s="88" t="s">
        <v>156</v>
      </c>
      <c r="AY7" s="88" t="s">
        <v>157</v>
      </c>
      <c r="AZ7" s="88" t="s">
        <v>158</v>
      </c>
      <c r="BA7" s="88" t="s">
        <v>159</v>
      </c>
      <c r="BB7" s="88" t="s">
        <v>125</v>
      </c>
      <c r="BC7" s="88" t="s">
        <v>126</v>
      </c>
      <c r="BD7" s="88" t="s">
        <v>127</v>
      </c>
      <c r="BE7" s="88" t="s">
        <v>128</v>
      </c>
      <c r="BF7" s="88" t="s">
        <v>160</v>
      </c>
      <c r="BG7" s="88" t="s">
        <v>21</v>
      </c>
      <c r="BH7" s="88" t="s">
        <v>22</v>
      </c>
      <c r="BI7" s="88" t="s">
        <v>23</v>
      </c>
      <c r="BJ7" s="88" t="s">
        <v>24</v>
      </c>
      <c r="BK7" s="88" t="s">
        <v>82</v>
      </c>
      <c r="BL7" s="88" t="s">
        <v>83</v>
      </c>
      <c r="BM7" s="88" t="s">
        <v>129</v>
      </c>
      <c r="BN7" s="88" t="s">
        <v>161</v>
      </c>
      <c r="BO7" s="88" t="s">
        <v>162</v>
      </c>
      <c r="BP7" s="88" t="s">
        <v>163</v>
      </c>
      <c r="BQ7" s="88" t="s">
        <v>84</v>
      </c>
      <c r="BR7" s="89" t="s">
        <v>130</v>
      </c>
      <c r="BS7" s="89" t="s">
        <v>25</v>
      </c>
      <c r="BT7" s="89" t="s">
        <v>26</v>
      </c>
      <c r="BU7" s="89" t="s">
        <v>131</v>
      </c>
      <c r="BV7" s="92" t="s">
        <v>27</v>
      </c>
      <c r="BW7" s="93" t="s">
        <v>75</v>
      </c>
      <c r="BX7" s="93" t="s">
        <v>76</v>
      </c>
      <c r="BY7" s="93" t="s">
        <v>132</v>
      </c>
    </row>
    <row r="8" spans="1:77" x14ac:dyDescent="0.3">
      <c r="A8" t="s">
        <v>38</v>
      </c>
      <c r="B8" s="88" t="s">
        <v>28</v>
      </c>
      <c r="C8" s="88" t="s">
        <v>28</v>
      </c>
      <c r="D8" s="106" t="s">
        <v>28</v>
      </c>
      <c r="E8" s="89" t="s">
        <v>28</v>
      </c>
      <c r="F8" s="89" t="s">
        <v>28</v>
      </c>
      <c r="G8" s="89" t="s">
        <v>28</v>
      </c>
      <c r="H8" s="91" t="s">
        <v>28</v>
      </c>
      <c r="I8" s="89" t="s">
        <v>28</v>
      </c>
      <c r="J8" s="89" t="s">
        <v>28</v>
      </c>
      <c r="K8" s="89" t="s">
        <v>28</v>
      </c>
      <c r="L8" s="89" t="s">
        <v>28</v>
      </c>
      <c r="M8" s="89" t="s">
        <v>28</v>
      </c>
      <c r="N8" s="89" t="s">
        <v>28</v>
      </c>
      <c r="O8" s="88" t="s">
        <v>28</v>
      </c>
      <c r="P8" s="88" t="s">
        <v>28</v>
      </c>
      <c r="Q8" s="88" t="s">
        <v>28</v>
      </c>
      <c r="R8" s="88" t="s">
        <v>28</v>
      </c>
      <c r="S8" s="88" t="s">
        <v>28</v>
      </c>
      <c r="T8" s="88" t="s">
        <v>28</v>
      </c>
      <c r="U8" s="106" t="s">
        <v>28</v>
      </c>
      <c r="V8" s="89" t="s">
        <v>28</v>
      </c>
      <c r="W8" s="89" t="s">
        <v>28</v>
      </c>
      <c r="X8" s="89" t="s">
        <v>28</v>
      </c>
      <c r="Y8" s="91" t="s">
        <v>28</v>
      </c>
      <c r="Z8" s="89" t="s">
        <v>28</v>
      </c>
      <c r="AA8" s="89" t="s">
        <v>28</v>
      </c>
      <c r="AB8" s="89" t="s">
        <v>28</v>
      </c>
      <c r="AC8" s="89" t="s">
        <v>28</v>
      </c>
      <c r="AD8" s="89" t="s">
        <v>28</v>
      </c>
      <c r="AE8" s="88" t="s">
        <v>28</v>
      </c>
      <c r="AF8" s="88" t="s">
        <v>28</v>
      </c>
      <c r="AG8" s="88" t="s">
        <v>28</v>
      </c>
      <c r="AH8" s="88" t="s">
        <v>28</v>
      </c>
      <c r="AI8" s="88" t="s">
        <v>28</v>
      </c>
      <c r="AJ8" s="88" t="s">
        <v>28</v>
      </c>
      <c r="AK8" s="88" t="s">
        <v>28</v>
      </c>
      <c r="AL8" s="106" t="s">
        <v>28</v>
      </c>
      <c r="AM8" s="89" t="s">
        <v>28</v>
      </c>
      <c r="AN8" s="89" t="s">
        <v>28</v>
      </c>
      <c r="AO8" s="89" t="s">
        <v>28</v>
      </c>
      <c r="AP8" s="91" t="s">
        <v>28</v>
      </c>
      <c r="AQ8" s="89" t="s">
        <v>28</v>
      </c>
      <c r="AR8" s="89" t="s">
        <v>28</v>
      </c>
      <c r="AS8" s="89" t="s">
        <v>28</v>
      </c>
      <c r="AT8" s="89" t="s">
        <v>28</v>
      </c>
      <c r="AU8" s="89" t="s">
        <v>28</v>
      </c>
      <c r="AV8" s="88" t="s">
        <v>28</v>
      </c>
      <c r="AW8" s="88" t="s">
        <v>28</v>
      </c>
      <c r="AX8" s="88" t="s">
        <v>28</v>
      </c>
      <c r="AY8" s="88" t="s">
        <v>28</v>
      </c>
      <c r="AZ8" s="88" t="s">
        <v>28</v>
      </c>
      <c r="BA8" s="88" t="s">
        <v>28</v>
      </c>
      <c r="BB8" s="88" t="s">
        <v>28</v>
      </c>
      <c r="BC8" s="88" t="s">
        <v>28</v>
      </c>
      <c r="BD8" s="88" t="s">
        <v>28</v>
      </c>
      <c r="BE8" s="88" t="s">
        <v>28</v>
      </c>
      <c r="BF8" s="88" t="s">
        <v>28</v>
      </c>
      <c r="BG8" s="88" t="s">
        <v>28</v>
      </c>
      <c r="BH8" s="88" t="s">
        <v>28</v>
      </c>
      <c r="BI8" s="88" t="s">
        <v>28</v>
      </c>
      <c r="BJ8" s="88" t="s">
        <v>28</v>
      </c>
      <c r="BK8" s="88" t="s">
        <v>28</v>
      </c>
      <c r="BL8" s="88" t="s">
        <v>28</v>
      </c>
      <c r="BM8" s="88" t="s">
        <v>28</v>
      </c>
      <c r="BN8" s="88" t="s">
        <v>28</v>
      </c>
      <c r="BO8" s="88" t="s">
        <v>28</v>
      </c>
      <c r="BP8" s="88" t="s">
        <v>28</v>
      </c>
      <c r="BQ8" s="88" t="s">
        <v>28</v>
      </c>
      <c r="BR8" s="89" t="s">
        <v>28</v>
      </c>
      <c r="BS8" s="89" t="s">
        <v>235</v>
      </c>
      <c r="BT8" s="89" t="s">
        <v>235</v>
      </c>
      <c r="BU8" s="89" t="s">
        <v>235</v>
      </c>
      <c r="BV8" s="100" t="s">
        <v>235</v>
      </c>
      <c r="BW8" s="101" t="s">
        <v>28</v>
      </c>
      <c r="BX8" s="101" t="s">
        <v>28</v>
      </c>
      <c r="BY8" s="101" t="s">
        <v>28</v>
      </c>
    </row>
    <row r="9" spans="1:77" x14ac:dyDescent="0.3">
      <c r="A9" t="s">
        <v>39</v>
      </c>
      <c r="B9" s="88">
        <v>89</v>
      </c>
      <c r="C9" s="88">
        <v>9658</v>
      </c>
      <c r="D9" s="106">
        <v>9.0291766805000009</v>
      </c>
      <c r="E9" s="89">
        <v>7.1949660312999999</v>
      </c>
      <c r="F9" s="89">
        <v>11.330982130000001</v>
      </c>
      <c r="G9" s="89">
        <v>1.3133298000000001E-3</v>
      </c>
      <c r="H9" s="91">
        <v>9.2151584178999997</v>
      </c>
      <c r="I9" s="89">
        <v>7.4864447261000002</v>
      </c>
      <c r="J9" s="89">
        <v>11.343053716</v>
      </c>
      <c r="K9" s="89">
        <v>1.4510116995</v>
      </c>
      <c r="L9" s="89">
        <v>1.1562493745</v>
      </c>
      <c r="M9" s="89">
        <v>1.8209177003999999</v>
      </c>
      <c r="N9" s="89" t="s">
        <v>40</v>
      </c>
      <c r="O9" s="89">
        <v>0.61339130190000002</v>
      </c>
      <c r="P9" s="89">
        <v>0.4440310844</v>
      </c>
      <c r="Q9" s="89">
        <v>0.84734808549999996</v>
      </c>
      <c r="R9" s="96">
        <v>3.0292658E-3</v>
      </c>
      <c r="S9" s="88">
        <v>77</v>
      </c>
      <c r="T9" s="88">
        <v>9247</v>
      </c>
      <c r="U9" s="106">
        <v>8.1805904212999998</v>
      </c>
      <c r="V9" s="89">
        <v>6.3981836767000004</v>
      </c>
      <c r="W9" s="89">
        <v>10.459540241999999</v>
      </c>
      <c r="X9" s="89">
        <v>1.6362799999999999E-5</v>
      </c>
      <c r="Y9" s="91">
        <v>8.3270249810999992</v>
      </c>
      <c r="Z9" s="89">
        <v>6.6601873962999996</v>
      </c>
      <c r="AA9" s="89">
        <v>10.411020127</v>
      </c>
      <c r="AB9" s="89">
        <v>1.7166011313</v>
      </c>
      <c r="AC9" s="89">
        <v>1.3425839422000001</v>
      </c>
      <c r="AD9" s="89">
        <v>2.1948120718999999</v>
      </c>
      <c r="AE9" s="88" t="s">
        <v>46</v>
      </c>
      <c r="AF9" s="89">
        <v>0.63536296479999999</v>
      </c>
      <c r="AG9" s="89">
        <v>0.4485712812</v>
      </c>
      <c r="AH9" s="89">
        <v>0.89993745449999996</v>
      </c>
      <c r="AI9" s="96">
        <v>1.06635698E-2</v>
      </c>
      <c r="AJ9" s="88">
        <v>59</v>
      </c>
      <c r="AK9" s="88">
        <v>8004</v>
      </c>
      <c r="AL9" s="106">
        <v>7.2856962377999999</v>
      </c>
      <c r="AM9" s="89">
        <v>5.5278210939000001</v>
      </c>
      <c r="AN9" s="89">
        <v>9.6025845930999996</v>
      </c>
      <c r="AO9" s="89">
        <v>6.1561419999999996E-4</v>
      </c>
      <c r="AP9" s="91">
        <v>7.3713143427999999</v>
      </c>
      <c r="AQ9" s="89">
        <v>5.7112073746999998</v>
      </c>
      <c r="AR9" s="89">
        <v>9.5139734168000007</v>
      </c>
      <c r="AS9" s="89">
        <v>1.6200589407999999</v>
      </c>
      <c r="AT9" s="89">
        <v>1.2291750429999999</v>
      </c>
      <c r="AU9" s="89">
        <v>2.1352459007000002</v>
      </c>
      <c r="AV9" s="88" t="s">
        <v>139</v>
      </c>
      <c r="AW9" s="89">
        <v>0.69770786009999997</v>
      </c>
      <c r="AX9" s="89">
        <v>0.49528893280000003</v>
      </c>
      <c r="AY9" s="89">
        <v>0.98285308989999998</v>
      </c>
      <c r="AZ9" s="96">
        <v>3.9504529500000003E-2</v>
      </c>
      <c r="BA9" s="89" t="s">
        <v>140</v>
      </c>
      <c r="BB9" s="89">
        <v>0.70685419989999998</v>
      </c>
      <c r="BC9" s="89">
        <v>1.3242048005</v>
      </c>
      <c r="BD9" s="89">
        <v>0.30646839840000001</v>
      </c>
      <c r="BE9" s="89">
        <v>5.7216938610000003</v>
      </c>
      <c r="BF9" s="88" t="s">
        <v>137</v>
      </c>
      <c r="BG9" s="89">
        <v>0.88435915080000005</v>
      </c>
      <c r="BH9" s="89">
        <v>1.1113551055999999</v>
      </c>
      <c r="BI9" s="89">
        <v>0.26789129</v>
      </c>
      <c r="BJ9" s="89">
        <v>4.6104902128000003</v>
      </c>
      <c r="BK9" s="88">
        <v>1</v>
      </c>
      <c r="BL9" s="88">
        <v>2</v>
      </c>
      <c r="BM9" s="88">
        <v>3</v>
      </c>
      <c r="BN9" s="88" t="s">
        <v>166</v>
      </c>
      <c r="BO9" s="88" t="s">
        <v>166</v>
      </c>
      <c r="BP9" s="88" t="s">
        <v>166</v>
      </c>
      <c r="BQ9" s="88" t="s">
        <v>28</v>
      </c>
      <c r="BR9" s="89" t="s">
        <v>28</v>
      </c>
      <c r="BS9" s="89" t="s">
        <v>28</v>
      </c>
      <c r="BT9" s="89" t="s">
        <v>28</v>
      </c>
      <c r="BU9" s="89" t="s">
        <v>28</v>
      </c>
      <c r="BV9" s="100" t="s">
        <v>164</v>
      </c>
      <c r="BW9" s="101">
        <v>17.8</v>
      </c>
      <c r="BX9" s="101">
        <v>15.4</v>
      </c>
      <c r="BY9" s="101">
        <v>11.8</v>
      </c>
    </row>
    <row r="10" spans="1:77" x14ac:dyDescent="0.3">
      <c r="A10" t="s">
        <v>31</v>
      </c>
      <c r="B10" s="88">
        <v>53</v>
      </c>
      <c r="C10" s="88">
        <v>6631</v>
      </c>
      <c r="D10" s="106">
        <v>7.8726506616999998</v>
      </c>
      <c r="E10" s="89">
        <v>5.9261072428999997</v>
      </c>
      <c r="F10" s="89">
        <v>10.458573546</v>
      </c>
      <c r="G10" s="89">
        <v>0.1045918032</v>
      </c>
      <c r="H10" s="91">
        <v>7.9927612728000001</v>
      </c>
      <c r="I10" s="89">
        <v>6.1062603569</v>
      </c>
      <c r="J10" s="89">
        <v>10.462087928000001</v>
      </c>
      <c r="K10" s="89">
        <v>1.2651550214</v>
      </c>
      <c r="L10" s="89">
        <v>0.95234053409999997</v>
      </c>
      <c r="M10" s="89">
        <v>1.680719418</v>
      </c>
      <c r="N10" s="89" t="s">
        <v>28</v>
      </c>
      <c r="O10" s="89" t="s">
        <v>28</v>
      </c>
      <c r="P10" s="89" t="s">
        <v>28</v>
      </c>
      <c r="Q10" s="89" t="s">
        <v>28</v>
      </c>
      <c r="R10" s="96" t="s">
        <v>28</v>
      </c>
      <c r="S10" s="88">
        <v>31</v>
      </c>
      <c r="T10" s="88">
        <v>7286</v>
      </c>
      <c r="U10" s="106">
        <v>4.2013324482999996</v>
      </c>
      <c r="V10" s="89">
        <v>2.9126924591000001</v>
      </c>
      <c r="W10" s="89">
        <v>6.0600954579000001</v>
      </c>
      <c r="X10" s="89">
        <v>0.50016336669999995</v>
      </c>
      <c r="Y10" s="91">
        <v>4.2547351084000002</v>
      </c>
      <c r="Z10" s="89">
        <v>2.9922110104000001</v>
      </c>
      <c r="AA10" s="89">
        <v>6.0499646514999998</v>
      </c>
      <c r="AB10" s="89">
        <v>0.8816004301</v>
      </c>
      <c r="AC10" s="89">
        <v>0.61119441419999998</v>
      </c>
      <c r="AD10" s="89">
        <v>1.2716400875</v>
      </c>
      <c r="AE10" s="88" t="s">
        <v>28</v>
      </c>
      <c r="AF10" s="89" t="s">
        <v>28</v>
      </c>
      <c r="AG10" s="89" t="s">
        <v>28</v>
      </c>
      <c r="AH10" s="89" t="s">
        <v>28</v>
      </c>
      <c r="AI10" s="96" t="s">
        <v>28</v>
      </c>
      <c r="AJ10" s="88">
        <v>44</v>
      </c>
      <c r="AK10" s="88">
        <v>8240</v>
      </c>
      <c r="AL10" s="106">
        <v>5.2826079008000004</v>
      </c>
      <c r="AM10" s="89">
        <v>3.8602737656000001</v>
      </c>
      <c r="AN10" s="89">
        <v>7.2290070415000001</v>
      </c>
      <c r="AO10" s="89">
        <v>0.31452233550000003</v>
      </c>
      <c r="AP10" s="91">
        <v>5.3398058252</v>
      </c>
      <c r="AQ10" s="89">
        <v>3.9737633859999999</v>
      </c>
      <c r="AR10" s="89">
        <v>7.1754464172999999</v>
      </c>
      <c r="AS10" s="89">
        <v>1.1746490494999999</v>
      </c>
      <c r="AT10" s="89">
        <v>0.85837658120000004</v>
      </c>
      <c r="AU10" s="89">
        <v>1.6074534414999999</v>
      </c>
      <c r="AV10" s="88" t="s">
        <v>28</v>
      </c>
      <c r="AW10" s="89" t="s">
        <v>28</v>
      </c>
      <c r="AX10" s="89" t="s">
        <v>28</v>
      </c>
      <c r="AY10" s="89" t="s">
        <v>28</v>
      </c>
      <c r="AZ10" s="96" t="s">
        <v>28</v>
      </c>
      <c r="BA10" s="89" t="s">
        <v>28</v>
      </c>
      <c r="BB10" s="89" t="s">
        <v>28</v>
      </c>
      <c r="BC10" s="89" t="s">
        <v>28</v>
      </c>
      <c r="BD10" s="89" t="s">
        <v>28</v>
      </c>
      <c r="BE10" s="89" t="s">
        <v>28</v>
      </c>
      <c r="BF10" s="88" t="s">
        <v>28</v>
      </c>
      <c r="BG10" s="89" t="s">
        <v>28</v>
      </c>
      <c r="BH10" s="89" t="s">
        <v>28</v>
      </c>
      <c r="BI10" s="89" t="s">
        <v>28</v>
      </c>
      <c r="BJ10" s="89" t="s">
        <v>28</v>
      </c>
      <c r="BK10" s="88" t="s">
        <v>28</v>
      </c>
      <c r="BL10" s="88" t="s">
        <v>28</v>
      </c>
      <c r="BM10" s="88" t="s">
        <v>28</v>
      </c>
      <c r="BN10" s="88" t="s">
        <v>28</v>
      </c>
      <c r="BO10" s="88" t="s">
        <v>28</v>
      </c>
      <c r="BP10" s="88" t="s">
        <v>28</v>
      </c>
      <c r="BQ10" s="88" t="s">
        <v>28</v>
      </c>
      <c r="BR10" s="89" t="s">
        <v>28</v>
      </c>
      <c r="BS10" s="89" t="s">
        <v>28</v>
      </c>
      <c r="BT10" s="89" t="s">
        <v>28</v>
      </c>
      <c r="BU10" s="89" t="s">
        <v>28</v>
      </c>
      <c r="BV10" s="100" t="s">
        <v>28</v>
      </c>
      <c r="BW10" s="101">
        <v>10.6</v>
      </c>
      <c r="BX10" s="101">
        <v>6.2</v>
      </c>
      <c r="BY10" s="101">
        <v>8.8000000000000007</v>
      </c>
    </row>
    <row r="11" spans="1:77" x14ac:dyDescent="0.3">
      <c r="A11" t="s">
        <v>32</v>
      </c>
      <c r="B11" s="88">
        <v>34</v>
      </c>
      <c r="C11" s="88">
        <v>5976</v>
      </c>
      <c r="D11" s="106">
        <v>5.6269481789000002</v>
      </c>
      <c r="E11" s="89">
        <v>3.9732632881000001</v>
      </c>
      <c r="F11" s="89">
        <v>7.9689020114</v>
      </c>
      <c r="G11" s="89">
        <v>0.57084592290000002</v>
      </c>
      <c r="H11" s="91">
        <v>5.6894243640999997</v>
      </c>
      <c r="I11" s="89">
        <v>4.0652613209000004</v>
      </c>
      <c r="J11" s="89">
        <v>7.9624769578999999</v>
      </c>
      <c r="K11" s="89">
        <v>0.90426491019999999</v>
      </c>
      <c r="L11" s="89">
        <v>0.63851353450000004</v>
      </c>
      <c r="M11" s="89">
        <v>1.2806228584999999</v>
      </c>
      <c r="N11" s="89" t="s">
        <v>28</v>
      </c>
      <c r="O11" s="89" t="s">
        <v>28</v>
      </c>
      <c r="P11" s="89" t="s">
        <v>28</v>
      </c>
      <c r="Q11" s="89" t="s">
        <v>28</v>
      </c>
      <c r="R11" s="96" t="s">
        <v>28</v>
      </c>
      <c r="S11" s="88">
        <v>23</v>
      </c>
      <c r="T11" s="88">
        <v>5963</v>
      </c>
      <c r="U11" s="106">
        <v>3.8285646358999998</v>
      </c>
      <c r="V11" s="89">
        <v>2.5132307436999999</v>
      </c>
      <c r="W11" s="89">
        <v>5.8322966199000001</v>
      </c>
      <c r="X11" s="89">
        <v>0.30800807609999997</v>
      </c>
      <c r="Y11" s="91">
        <v>3.8571188999000001</v>
      </c>
      <c r="Z11" s="89">
        <v>2.5631571593000002</v>
      </c>
      <c r="AA11" s="89">
        <v>5.8043129169999998</v>
      </c>
      <c r="AB11" s="89">
        <v>0.80337946859999998</v>
      </c>
      <c r="AC11" s="89">
        <v>0.52737204969999996</v>
      </c>
      <c r="AD11" s="89">
        <v>1.2238391681</v>
      </c>
      <c r="AE11" s="88" t="s">
        <v>28</v>
      </c>
      <c r="AF11" s="89" t="s">
        <v>28</v>
      </c>
      <c r="AG11" s="89" t="s">
        <v>28</v>
      </c>
      <c r="AH11" s="89" t="s">
        <v>28</v>
      </c>
      <c r="AI11" s="96" t="s">
        <v>28</v>
      </c>
      <c r="AJ11" s="88">
        <v>30</v>
      </c>
      <c r="AK11" s="88">
        <v>6707</v>
      </c>
      <c r="AL11" s="106">
        <v>4.4484778502999998</v>
      </c>
      <c r="AM11" s="89">
        <v>3.0642018930999999</v>
      </c>
      <c r="AN11" s="89">
        <v>6.4581107494000003</v>
      </c>
      <c r="AO11" s="89">
        <v>0.95434670129999999</v>
      </c>
      <c r="AP11" s="91">
        <v>4.4729387207000002</v>
      </c>
      <c r="AQ11" s="89">
        <v>3.1274150345999998</v>
      </c>
      <c r="AR11" s="89">
        <v>6.3973539098999996</v>
      </c>
      <c r="AS11" s="89">
        <v>0.98917057190000002</v>
      </c>
      <c r="AT11" s="89">
        <v>0.68136078030000002</v>
      </c>
      <c r="AU11" s="89">
        <v>1.4360357225</v>
      </c>
      <c r="AV11" s="88" t="s">
        <v>28</v>
      </c>
      <c r="AW11" s="89" t="s">
        <v>28</v>
      </c>
      <c r="AX11" s="89" t="s">
        <v>28</v>
      </c>
      <c r="AY11" s="89" t="s">
        <v>28</v>
      </c>
      <c r="AZ11" s="96" t="s">
        <v>28</v>
      </c>
      <c r="BA11" s="89" t="s">
        <v>28</v>
      </c>
      <c r="BB11" s="89" t="s">
        <v>28</v>
      </c>
      <c r="BC11" s="89" t="s">
        <v>28</v>
      </c>
      <c r="BD11" s="89" t="s">
        <v>28</v>
      </c>
      <c r="BE11" s="89" t="s">
        <v>28</v>
      </c>
      <c r="BF11" s="88" t="s">
        <v>28</v>
      </c>
      <c r="BG11" s="89" t="s">
        <v>28</v>
      </c>
      <c r="BH11" s="89" t="s">
        <v>28</v>
      </c>
      <c r="BI11" s="89" t="s">
        <v>28</v>
      </c>
      <c r="BJ11" s="89" t="s">
        <v>28</v>
      </c>
      <c r="BK11" s="88" t="s">
        <v>28</v>
      </c>
      <c r="BL11" s="88" t="s">
        <v>28</v>
      </c>
      <c r="BM11" s="88" t="s">
        <v>28</v>
      </c>
      <c r="BN11" s="88" t="s">
        <v>28</v>
      </c>
      <c r="BO11" s="88" t="s">
        <v>28</v>
      </c>
      <c r="BP11" s="88" t="s">
        <v>28</v>
      </c>
      <c r="BQ11" s="88" t="s">
        <v>28</v>
      </c>
      <c r="BR11" s="89" t="s">
        <v>28</v>
      </c>
      <c r="BS11" s="89" t="s">
        <v>28</v>
      </c>
      <c r="BT11" s="89" t="s">
        <v>28</v>
      </c>
      <c r="BU11" s="89" t="s">
        <v>28</v>
      </c>
      <c r="BV11" s="100" t="s">
        <v>28</v>
      </c>
      <c r="BW11" s="101">
        <v>6.8</v>
      </c>
      <c r="BX11" s="101">
        <v>4.5999999999999996</v>
      </c>
      <c r="BY11" s="101">
        <v>6</v>
      </c>
    </row>
    <row r="12" spans="1:77" x14ac:dyDescent="0.3">
      <c r="A12" t="s">
        <v>33</v>
      </c>
      <c r="B12" s="88">
        <v>50</v>
      </c>
      <c r="C12" s="88">
        <v>6501</v>
      </c>
      <c r="D12" s="106">
        <v>7.6049131775000003</v>
      </c>
      <c r="E12" s="89">
        <v>5.6822842364000001</v>
      </c>
      <c r="F12" s="89">
        <v>10.178073118</v>
      </c>
      <c r="G12" s="89">
        <v>0.17733306900000001</v>
      </c>
      <c r="H12" s="91">
        <v>7.6911244423999996</v>
      </c>
      <c r="I12" s="89">
        <v>5.8292376548</v>
      </c>
      <c r="J12" s="89">
        <v>10.147706903</v>
      </c>
      <c r="K12" s="89">
        <v>1.2221289255000001</v>
      </c>
      <c r="L12" s="89">
        <v>0.9131575556</v>
      </c>
      <c r="M12" s="89">
        <v>1.6356422846000001</v>
      </c>
      <c r="N12" s="89" t="s">
        <v>28</v>
      </c>
      <c r="O12" s="89" t="s">
        <v>28</v>
      </c>
      <c r="P12" s="89" t="s">
        <v>28</v>
      </c>
      <c r="Q12" s="89" t="s">
        <v>28</v>
      </c>
      <c r="R12" s="96" t="s">
        <v>28</v>
      </c>
      <c r="S12" s="88">
        <v>31</v>
      </c>
      <c r="T12" s="88">
        <v>7143</v>
      </c>
      <c r="U12" s="106">
        <v>4.3021244956000002</v>
      </c>
      <c r="V12" s="89">
        <v>2.9829803838000002</v>
      </c>
      <c r="W12" s="89">
        <v>6.2046251714</v>
      </c>
      <c r="X12" s="89">
        <v>0.58396904390000004</v>
      </c>
      <c r="Y12" s="91">
        <v>4.3399132016999999</v>
      </c>
      <c r="Z12" s="89">
        <v>3.0521138768</v>
      </c>
      <c r="AA12" s="89">
        <v>6.1710825214999998</v>
      </c>
      <c r="AB12" s="89">
        <v>0.90275046120000002</v>
      </c>
      <c r="AC12" s="89">
        <v>0.62594351240000001</v>
      </c>
      <c r="AD12" s="89">
        <v>1.3019679558999999</v>
      </c>
      <c r="AE12" s="88" t="s">
        <v>28</v>
      </c>
      <c r="AF12" s="89" t="s">
        <v>28</v>
      </c>
      <c r="AG12" s="89" t="s">
        <v>28</v>
      </c>
      <c r="AH12" s="89" t="s">
        <v>28</v>
      </c>
      <c r="AI12" s="96" t="s">
        <v>28</v>
      </c>
      <c r="AJ12" s="88">
        <v>28</v>
      </c>
      <c r="AK12" s="88">
        <v>6513</v>
      </c>
      <c r="AL12" s="106">
        <v>4.2861962623999998</v>
      </c>
      <c r="AM12" s="89">
        <v>2.9171526350999999</v>
      </c>
      <c r="AN12" s="89">
        <v>6.2977432783999996</v>
      </c>
      <c r="AO12" s="89">
        <v>0.80664990889999999</v>
      </c>
      <c r="AP12" s="91">
        <v>4.2990941195000003</v>
      </c>
      <c r="AQ12" s="89">
        <v>2.9683491406</v>
      </c>
      <c r="AR12" s="89">
        <v>6.2264273415</v>
      </c>
      <c r="AS12" s="89">
        <v>0.95308538129999998</v>
      </c>
      <c r="AT12" s="89">
        <v>0.64866267470000005</v>
      </c>
      <c r="AU12" s="89">
        <v>1.4003761579</v>
      </c>
      <c r="AV12" s="88" t="s">
        <v>28</v>
      </c>
      <c r="AW12" s="89" t="s">
        <v>28</v>
      </c>
      <c r="AX12" s="89" t="s">
        <v>28</v>
      </c>
      <c r="AY12" s="89" t="s">
        <v>28</v>
      </c>
      <c r="AZ12" s="96" t="s">
        <v>28</v>
      </c>
      <c r="BA12" s="89" t="s">
        <v>28</v>
      </c>
      <c r="BB12" s="89" t="s">
        <v>28</v>
      </c>
      <c r="BC12" s="89" t="s">
        <v>28</v>
      </c>
      <c r="BD12" s="89" t="s">
        <v>28</v>
      </c>
      <c r="BE12" s="89" t="s">
        <v>28</v>
      </c>
      <c r="BF12" s="88" t="s">
        <v>28</v>
      </c>
      <c r="BG12" s="89" t="s">
        <v>28</v>
      </c>
      <c r="BH12" s="89" t="s">
        <v>28</v>
      </c>
      <c r="BI12" s="89" t="s">
        <v>28</v>
      </c>
      <c r="BJ12" s="89" t="s">
        <v>28</v>
      </c>
      <c r="BK12" s="88" t="s">
        <v>28</v>
      </c>
      <c r="BL12" s="88" t="s">
        <v>28</v>
      </c>
      <c r="BM12" s="88" t="s">
        <v>28</v>
      </c>
      <c r="BN12" s="88" t="s">
        <v>28</v>
      </c>
      <c r="BO12" s="88" t="s">
        <v>28</v>
      </c>
      <c r="BP12" s="88" t="s">
        <v>28</v>
      </c>
      <c r="BQ12" s="88" t="s">
        <v>28</v>
      </c>
      <c r="BR12" s="89" t="s">
        <v>28</v>
      </c>
      <c r="BS12" s="89" t="s">
        <v>28</v>
      </c>
      <c r="BT12" s="89" t="s">
        <v>28</v>
      </c>
      <c r="BU12" s="89" t="s">
        <v>28</v>
      </c>
      <c r="BV12" s="100" t="s">
        <v>28</v>
      </c>
      <c r="BW12" s="101">
        <v>10</v>
      </c>
      <c r="BX12" s="101">
        <v>6.2</v>
      </c>
      <c r="BY12" s="101">
        <v>5.6</v>
      </c>
    </row>
    <row r="13" spans="1:77" x14ac:dyDescent="0.3">
      <c r="A13" t="s">
        <v>41</v>
      </c>
      <c r="B13" s="88">
        <v>25</v>
      </c>
      <c r="C13" s="88">
        <v>5646</v>
      </c>
      <c r="D13" s="106">
        <v>4.4133455374999997</v>
      </c>
      <c r="E13" s="89">
        <v>2.9517512043999998</v>
      </c>
      <c r="F13" s="89">
        <v>6.5986654989</v>
      </c>
      <c r="G13" s="89">
        <v>9.4111645699999996E-2</v>
      </c>
      <c r="H13" s="91">
        <v>4.4279135671000001</v>
      </c>
      <c r="I13" s="89">
        <v>2.9919809650000002</v>
      </c>
      <c r="J13" s="89">
        <v>6.5529890688999997</v>
      </c>
      <c r="K13" s="89">
        <v>0.70923587340000005</v>
      </c>
      <c r="L13" s="89">
        <v>0.47435393980000001</v>
      </c>
      <c r="M13" s="89">
        <v>1.0604223595</v>
      </c>
      <c r="N13" s="89" t="s">
        <v>28</v>
      </c>
      <c r="O13" s="89" t="s">
        <v>28</v>
      </c>
      <c r="P13" s="89" t="s">
        <v>28</v>
      </c>
      <c r="Q13" s="89" t="s">
        <v>28</v>
      </c>
      <c r="R13" s="96" t="s">
        <v>28</v>
      </c>
      <c r="S13" s="88">
        <v>24</v>
      </c>
      <c r="T13" s="88">
        <v>5860</v>
      </c>
      <c r="U13" s="106">
        <v>4.0942044962999997</v>
      </c>
      <c r="V13" s="89">
        <v>2.7100895932000002</v>
      </c>
      <c r="W13" s="89">
        <v>6.1852237282000004</v>
      </c>
      <c r="X13" s="89">
        <v>0.47070962220000001</v>
      </c>
      <c r="Y13" s="91">
        <v>4.0955631399000003</v>
      </c>
      <c r="Z13" s="89">
        <v>2.7451295087999998</v>
      </c>
      <c r="AA13" s="89">
        <v>6.1103264453000001</v>
      </c>
      <c r="AB13" s="89">
        <v>0.85912088350000004</v>
      </c>
      <c r="AC13" s="89">
        <v>0.56868057459999999</v>
      </c>
      <c r="AD13" s="89">
        <v>1.2978967901</v>
      </c>
      <c r="AE13" s="88" t="s">
        <v>28</v>
      </c>
      <c r="AF13" s="89" t="s">
        <v>28</v>
      </c>
      <c r="AG13" s="89" t="s">
        <v>28</v>
      </c>
      <c r="AH13" s="89" t="s">
        <v>28</v>
      </c>
      <c r="AI13" s="96" t="s">
        <v>28</v>
      </c>
      <c r="AJ13" s="88">
        <v>27</v>
      </c>
      <c r="AK13" s="88">
        <v>5742</v>
      </c>
      <c r="AL13" s="106">
        <v>4.7137836454000004</v>
      </c>
      <c r="AM13" s="89">
        <v>3.1872512833000002</v>
      </c>
      <c r="AN13" s="89">
        <v>6.9714478968</v>
      </c>
      <c r="AO13" s="89">
        <v>0.81374361340000001</v>
      </c>
      <c r="AP13" s="91">
        <v>4.7021943573999998</v>
      </c>
      <c r="AQ13" s="89">
        <v>3.2246810290000001</v>
      </c>
      <c r="AR13" s="89">
        <v>6.8566880183999999</v>
      </c>
      <c r="AS13" s="89">
        <v>1.0481643882</v>
      </c>
      <c r="AT13" s="89">
        <v>0.70872223729999995</v>
      </c>
      <c r="AU13" s="89">
        <v>1.5501821826</v>
      </c>
      <c r="AV13" s="88" t="s">
        <v>28</v>
      </c>
      <c r="AW13" s="89" t="s">
        <v>28</v>
      </c>
      <c r="AX13" s="89" t="s">
        <v>28</v>
      </c>
      <c r="AY13" s="89" t="s">
        <v>28</v>
      </c>
      <c r="AZ13" s="96" t="s">
        <v>28</v>
      </c>
      <c r="BA13" s="89" t="s">
        <v>28</v>
      </c>
      <c r="BB13" s="89" t="s">
        <v>28</v>
      </c>
      <c r="BC13" s="89" t="s">
        <v>28</v>
      </c>
      <c r="BD13" s="89" t="s">
        <v>28</v>
      </c>
      <c r="BE13" s="89" t="s">
        <v>28</v>
      </c>
      <c r="BF13" s="88" t="s">
        <v>28</v>
      </c>
      <c r="BG13" s="89" t="s">
        <v>28</v>
      </c>
      <c r="BH13" s="89" t="s">
        <v>28</v>
      </c>
      <c r="BI13" s="89" t="s">
        <v>28</v>
      </c>
      <c r="BJ13" s="89" t="s">
        <v>28</v>
      </c>
      <c r="BK13" s="88" t="s">
        <v>28</v>
      </c>
      <c r="BL13" s="88" t="s">
        <v>28</v>
      </c>
      <c r="BM13" s="88" t="s">
        <v>28</v>
      </c>
      <c r="BN13" s="88" t="s">
        <v>28</v>
      </c>
      <c r="BO13" s="88" t="s">
        <v>28</v>
      </c>
      <c r="BP13" s="88" t="s">
        <v>28</v>
      </c>
      <c r="BQ13" s="88" t="s">
        <v>28</v>
      </c>
      <c r="BR13" s="89" t="s">
        <v>28</v>
      </c>
      <c r="BS13" s="89" t="s">
        <v>28</v>
      </c>
      <c r="BT13" s="89" t="s">
        <v>28</v>
      </c>
      <c r="BU13" s="89" t="s">
        <v>28</v>
      </c>
      <c r="BV13" s="100" t="s">
        <v>28</v>
      </c>
      <c r="BW13" s="101">
        <v>5</v>
      </c>
      <c r="BX13" s="101">
        <v>4.8</v>
      </c>
      <c r="BY13" s="101">
        <v>5.4</v>
      </c>
    </row>
    <row r="14" spans="1:77" x14ac:dyDescent="0.3">
      <c r="A14" t="s">
        <v>42</v>
      </c>
      <c r="B14" s="88">
        <v>73</v>
      </c>
      <c r="C14" s="88">
        <v>10704</v>
      </c>
      <c r="D14" s="106">
        <v>6.7266897046</v>
      </c>
      <c r="E14" s="89">
        <v>5.2569500182000004</v>
      </c>
      <c r="F14" s="89">
        <v>8.6073396599999992</v>
      </c>
      <c r="G14" s="89">
        <v>0.53579749720000003</v>
      </c>
      <c r="H14" s="91">
        <v>6.8198804185000004</v>
      </c>
      <c r="I14" s="89">
        <v>5.4218956463000003</v>
      </c>
      <c r="J14" s="89">
        <v>8.5783224092000001</v>
      </c>
      <c r="K14" s="89">
        <v>1.0809961755999999</v>
      </c>
      <c r="L14" s="89">
        <v>0.84480526300000003</v>
      </c>
      <c r="M14" s="89">
        <v>1.3832214155</v>
      </c>
      <c r="N14" s="89" t="s">
        <v>43</v>
      </c>
      <c r="O14" s="89">
        <v>0.78977365669999999</v>
      </c>
      <c r="P14" s="89">
        <v>0.56631890289999998</v>
      </c>
      <c r="Q14" s="89">
        <v>1.1013978619</v>
      </c>
      <c r="R14" s="96">
        <v>0.16428236609999999</v>
      </c>
      <c r="S14" s="88">
        <v>65</v>
      </c>
      <c r="T14" s="88">
        <v>11051</v>
      </c>
      <c r="U14" s="106">
        <v>5.8395007417000002</v>
      </c>
      <c r="V14" s="89">
        <v>4.4883594698999998</v>
      </c>
      <c r="W14" s="89">
        <v>7.5973792075000004</v>
      </c>
      <c r="X14" s="89">
        <v>0.13012536280000001</v>
      </c>
      <c r="Y14" s="91">
        <v>5.8818206496999998</v>
      </c>
      <c r="Z14" s="89">
        <v>4.6124664502000003</v>
      </c>
      <c r="AA14" s="89">
        <v>7.5005020696000004</v>
      </c>
      <c r="AB14" s="89">
        <v>1.2253508687000001</v>
      </c>
      <c r="AC14" s="89">
        <v>0.94182969039999997</v>
      </c>
      <c r="AD14" s="89">
        <v>1.5942210856000001</v>
      </c>
      <c r="AE14" s="88" t="s">
        <v>47</v>
      </c>
      <c r="AF14" s="89">
        <v>0.51620375679999997</v>
      </c>
      <c r="AG14" s="89">
        <v>0.35381265229999997</v>
      </c>
      <c r="AH14" s="89">
        <v>0.75312829199999998</v>
      </c>
      <c r="AI14" s="96">
        <v>6.0119609999999995E-4</v>
      </c>
      <c r="AJ14" s="88">
        <v>55</v>
      </c>
      <c r="AK14" s="88">
        <v>10798</v>
      </c>
      <c r="AL14" s="106">
        <v>5.0849557074999998</v>
      </c>
      <c r="AM14" s="89">
        <v>3.8274727674000002</v>
      </c>
      <c r="AN14" s="89">
        <v>6.7555737477999998</v>
      </c>
      <c r="AO14" s="89">
        <v>0.3967269068</v>
      </c>
      <c r="AP14" s="91">
        <v>5.0935358400000004</v>
      </c>
      <c r="AQ14" s="89">
        <v>3.9105997995999999</v>
      </c>
      <c r="AR14" s="89">
        <v>6.6343038619000003</v>
      </c>
      <c r="AS14" s="89">
        <v>1.1306987951</v>
      </c>
      <c r="AT14" s="89">
        <v>0.85108289930000003</v>
      </c>
      <c r="AU14" s="89">
        <v>1.5021800652999999</v>
      </c>
      <c r="AV14" s="88" t="s">
        <v>141</v>
      </c>
      <c r="AW14" s="89">
        <v>0.45316086630000002</v>
      </c>
      <c r="AX14" s="89">
        <v>0.28899564560000002</v>
      </c>
      <c r="AY14" s="89">
        <v>0.71058084749999995</v>
      </c>
      <c r="AZ14" s="96">
        <v>5.6338720000000001E-4</v>
      </c>
      <c r="BA14" s="89" t="s">
        <v>142</v>
      </c>
      <c r="BB14" s="89">
        <v>0.66351743529999996</v>
      </c>
      <c r="BC14" s="89">
        <v>0.67654036360000003</v>
      </c>
      <c r="BD14" s="89">
        <v>0.1163491161</v>
      </c>
      <c r="BE14" s="89">
        <v>3.9339092449000002</v>
      </c>
      <c r="BF14" s="88" t="s">
        <v>138</v>
      </c>
      <c r="BG14" s="89">
        <v>9.6995178299999998E-2</v>
      </c>
      <c r="BH14" s="89">
        <v>0.27922580530000002</v>
      </c>
      <c r="BI14" s="89">
        <v>6.1892281600000001E-2</v>
      </c>
      <c r="BJ14" s="89">
        <v>1.2597217032000001</v>
      </c>
      <c r="BK14" s="88" t="s">
        <v>28</v>
      </c>
      <c r="BL14" s="88" t="s">
        <v>28</v>
      </c>
      <c r="BM14" s="88" t="s">
        <v>28</v>
      </c>
      <c r="BN14" s="88" t="s">
        <v>28</v>
      </c>
      <c r="BO14" s="88" t="s">
        <v>167</v>
      </c>
      <c r="BP14" s="88" t="s">
        <v>167</v>
      </c>
      <c r="BQ14" s="88" t="s">
        <v>28</v>
      </c>
      <c r="BR14" s="89" t="s">
        <v>28</v>
      </c>
      <c r="BS14" s="89" t="s">
        <v>28</v>
      </c>
      <c r="BT14" s="89" t="s">
        <v>28</v>
      </c>
      <c r="BU14" s="89" t="s">
        <v>28</v>
      </c>
      <c r="BV14" s="100" t="s">
        <v>28</v>
      </c>
      <c r="BW14" s="101">
        <v>14.6</v>
      </c>
      <c r="BX14" s="101">
        <v>13</v>
      </c>
      <c r="BY14" s="101">
        <v>11</v>
      </c>
    </row>
    <row r="15" spans="1:77" x14ac:dyDescent="0.3">
      <c r="A15" t="s">
        <v>34</v>
      </c>
      <c r="B15" s="88">
        <v>40</v>
      </c>
      <c r="C15" s="88">
        <v>8740</v>
      </c>
      <c r="D15" s="106">
        <v>4.5473921115999998</v>
      </c>
      <c r="E15" s="89">
        <v>3.2932125145</v>
      </c>
      <c r="F15" s="89">
        <v>6.2792106265000003</v>
      </c>
      <c r="G15" s="89">
        <v>5.6775967400000002E-2</v>
      </c>
      <c r="H15" s="91">
        <v>4.5766590388999999</v>
      </c>
      <c r="I15" s="89">
        <v>3.3570806706999998</v>
      </c>
      <c r="J15" s="89">
        <v>6.2392924130000003</v>
      </c>
      <c r="K15" s="89">
        <v>0.73077749940000003</v>
      </c>
      <c r="L15" s="89">
        <v>0.52922764239999998</v>
      </c>
      <c r="M15" s="89">
        <v>1.0090851475</v>
      </c>
      <c r="N15" s="89" t="s">
        <v>28</v>
      </c>
      <c r="O15" s="89" t="s">
        <v>28</v>
      </c>
      <c r="P15" s="89" t="s">
        <v>28</v>
      </c>
      <c r="Q15" s="89" t="s">
        <v>28</v>
      </c>
      <c r="R15" s="89" t="s">
        <v>28</v>
      </c>
      <c r="S15" s="88">
        <v>51</v>
      </c>
      <c r="T15" s="88">
        <v>9356</v>
      </c>
      <c r="U15" s="106">
        <v>5.4432611205999999</v>
      </c>
      <c r="V15" s="89">
        <v>4.0633802777000003</v>
      </c>
      <c r="W15" s="89">
        <v>7.2917348617000002</v>
      </c>
      <c r="X15" s="89">
        <v>0.37274242089999998</v>
      </c>
      <c r="Y15" s="91">
        <v>5.4510474562000004</v>
      </c>
      <c r="Z15" s="89">
        <v>4.1427421791999999</v>
      </c>
      <c r="AA15" s="89">
        <v>7.1725241601</v>
      </c>
      <c r="AB15" s="89">
        <v>1.1422046229</v>
      </c>
      <c r="AC15" s="89">
        <v>0.85265278200000005</v>
      </c>
      <c r="AD15" s="89">
        <v>1.5300851978000001</v>
      </c>
      <c r="AE15" s="88" t="s">
        <v>28</v>
      </c>
      <c r="AF15" s="88" t="s">
        <v>28</v>
      </c>
      <c r="AG15" s="88" t="s">
        <v>28</v>
      </c>
      <c r="AH15" s="88" t="s">
        <v>28</v>
      </c>
      <c r="AI15" s="88" t="s">
        <v>28</v>
      </c>
      <c r="AJ15" s="88">
        <v>39</v>
      </c>
      <c r="AK15" s="88">
        <v>9376</v>
      </c>
      <c r="AL15" s="106">
        <v>4.1740987374999996</v>
      </c>
      <c r="AM15" s="89">
        <v>2.9986989750999999</v>
      </c>
      <c r="AN15" s="89">
        <v>5.8102198369</v>
      </c>
      <c r="AO15" s="89">
        <v>0.65861821580000002</v>
      </c>
      <c r="AP15" s="91">
        <v>4.1595563139999996</v>
      </c>
      <c r="AQ15" s="89">
        <v>3.0391048017000002</v>
      </c>
      <c r="AR15" s="89">
        <v>5.6930938082999996</v>
      </c>
      <c r="AS15" s="89">
        <v>0.92815919840000005</v>
      </c>
      <c r="AT15" s="89">
        <v>0.6667954478</v>
      </c>
      <c r="AU15" s="89">
        <v>1.2919696742</v>
      </c>
      <c r="AV15" s="88" t="s">
        <v>28</v>
      </c>
      <c r="AW15" s="88" t="s">
        <v>28</v>
      </c>
      <c r="AX15" s="88" t="s">
        <v>28</v>
      </c>
      <c r="AY15" s="88" t="s">
        <v>28</v>
      </c>
      <c r="AZ15" s="88" t="s">
        <v>28</v>
      </c>
      <c r="BA15" s="88" t="s">
        <v>28</v>
      </c>
      <c r="BB15" s="88" t="s">
        <v>28</v>
      </c>
      <c r="BC15" s="88" t="s">
        <v>28</v>
      </c>
      <c r="BD15" s="88" t="s">
        <v>28</v>
      </c>
      <c r="BE15" s="88" t="s">
        <v>28</v>
      </c>
      <c r="BF15" s="88" t="s">
        <v>28</v>
      </c>
      <c r="BG15" s="88" t="s">
        <v>28</v>
      </c>
      <c r="BH15" s="88" t="s">
        <v>28</v>
      </c>
      <c r="BI15" s="88" t="s">
        <v>28</v>
      </c>
      <c r="BJ15" s="88" t="s">
        <v>28</v>
      </c>
      <c r="BK15" s="88" t="s">
        <v>28</v>
      </c>
      <c r="BL15" s="88" t="s">
        <v>28</v>
      </c>
      <c r="BM15" s="88" t="s">
        <v>28</v>
      </c>
      <c r="BN15" s="88" t="s">
        <v>28</v>
      </c>
      <c r="BO15" s="88" t="s">
        <v>28</v>
      </c>
      <c r="BP15" s="88" t="s">
        <v>28</v>
      </c>
      <c r="BQ15" s="88" t="s">
        <v>28</v>
      </c>
      <c r="BR15" s="89" t="s">
        <v>28</v>
      </c>
      <c r="BS15" s="89" t="s">
        <v>28</v>
      </c>
      <c r="BT15" s="89" t="s">
        <v>28</v>
      </c>
      <c r="BU15" s="89" t="s">
        <v>28</v>
      </c>
      <c r="BV15" s="100" t="s">
        <v>28</v>
      </c>
      <c r="BW15" s="101">
        <v>8</v>
      </c>
      <c r="BX15" s="101">
        <v>10.199999999999999</v>
      </c>
      <c r="BY15" s="101">
        <v>7.8</v>
      </c>
    </row>
    <row r="16" spans="1:77" x14ac:dyDescent="0.3">
      <c r="A16" t="s">
        <v>35</v>
      </c>
      <c r="B16" s="88">
        <v>42</v>
      </c>
      <c r="C16" s="88">
        <v>8054</v>
      </c>
      <c r="D16" s="106">
        <v>5.2014405207000003</v>
      </c>
      <c r="E16" s="89">
        <v>3.7936209395999998</v>
      </c>
      <c r="F16" s="89">
        <v>7.1317044903999998</v>
      </c>
      <c r="G16" s="89">
        <v>0.26560919859999998</v>
      </c>
      <c r="H16" s="91">
        <v>5.2148000992999997</v>
      </c>
      <c r="I16" s="89">
        <v>3.8538465260999999</v>
      </c>
      <c r="J16" s="89">
        <v>7.0563630107000002</v>
      </c>
      <c r="K16" s="89">
        <v>0.83588474530000001</v>
      </c>
      <c r="L16" s="89">
        <v>0.60964455139999996</v>
      </c>
      <c r="M16" s="89">
        <v>1.1460830837</v>
      </c>
      <c r="N16" s="89" t="s">
        <v>28</v>
      </c>
      <c r="O16" s="88" t="s">
        <v>28</v>
      </c>
      <c r="P16" s="88" t="s">
        <v>28</v>
      </c>
      <c r="Q16" s="88" t="s">
        <v>28</v>
      </c>
      <c r="R16" s="88" t="s">
        <v>28</v>
      </c>
      <c r="S16" s="88">
        <v>33</v>
      </c>
      <c r="T16" s="88">
        <v>8488</v>
      </c>
      <c r="U16" s="106">
        <v>3.8936313854</v>
      </c>
      <c r="V16" s="89">
        <v>2.7278445406</v>
      </c>
      <c r="W16" s="89">
        <v>5.557635393</v>
      </c>
      <c r="X16" s="89">
        <v>0.26568184169999998</v>
      </c>
      <c r="Y16" s="91">
        <v>3.8878416588000002</v>
      </c>
      <c r="Z16" s="89">
        <v>2.7639704752999998</v>
      </c>
      <c r="AA16" s="89">
        <v>5.4686954507000003</v>
      </c>
      <c r="AB16" s="89">
        <v>0.81703296420000004</v>
      </c>
      <c r="AC16" s="89">
        <v>0.57240624250000005</v>
      </c>
      <c r="AD16" s="89">
        <v>1.1662047250000001</v>
      </c>
      <c r="AE16" s="88" t="s">
        <v>28</v>
      </c>
      <c r="AF16" s="88" t="s">
        <v>28</v>
      </c>
      <c r="AG16" s="88" t="s">
        <v>28</v>
      </c>
      <c r="AH16" s="88" t="s">
        <v>28</v>
      </c>
      <c r="AI16" s="88" t="s">
        <v>28</v>
      </c>
      <c r="AJ16" s="88">
        <v>35</v>
      </c>
      <c r="AK16" s="88">
        <v>8313</v>
      </c>
      <c r="AL16" s="106">
        <v>4.2368028758999996</v>
      </c>
      <c r="AM16" s="89">
        <v>2.9933833605000002</v>
      </c>
      <c r="AN16" s="89">
        <v>5.9967255935999999</v>
      </c>
      <c r="AO16" s="89">
        <v>0.73650777030000003</v>
      </c>
      <c r="AP16" s="91">
        <v>4.2102730663000001</v>
      </c>
      <c r="AQ16" s="89">
        <v>3.0229498519</v>
      </c>
      <c r="AR16" s="89">
        <v>5.8639409057999998</v>
      </c>
      <c r="AS16" s="89">
        <v>0.94210218980000004</v>
      </c>
      <c r="AT16" s="89">
        <v>0.66561345930000004</v>
      </c>
      <c r="AU16" s="89">
        <v>1.3334413892999999</v>
      </c>
      <c r="AV16" s="88" t="s">
        <v>28</v>
      </c>
      <c r="AW16" s="88" t="s">
        <v>28</v>
      </c>
      <c r="AX16" s="88" t="s">
        <v>28</v>
      </c>
      <c r="AY16" s="88" t="s">
        <v>28</v>
      </c>
      <c r="AZ16" s="88" t="s">
        <v>28</v>
      </c>
      <c r="BA16" s="88" t="s">
        <v>28</v>
      </c>
      <c r="BB16" s="88" t="s">
        <v>28</v>
      </c>
      <c r="BC16" s="88" t="s">
        <v>28</v>
      </c>
      <c r="BD16" s="88" t="s">
        <v>28</v>
      </c>
      <c r="BE16" s="88" t="s">
        <v>28</v>
      </c>
      <c r="BF16" s="88" t="s">
        <v>28</v>
      </c>
      <c r="BG16" s="88" t="s">
        <v>28</v>
      </c>
      <c r="BH16" s="88" t="s">
        <v>28</v>
      </c>
      <c r="BI16" s="88" t="s">
        <v>28</v>
      </c>
      <c r="BJ16" s="88" t="s">
        <v>28</v>
      </c>
      <c r="BK16" s="88" t="s">
        <v>28</v>
      </c>
      <c r="BL16" s="88" t="s">
        <v>28</v>
      </c>
      <c r="BM16" s="88" t="s">
        <v>28</v>
      </c>
      <c r="BN16" s="88" t="s">
        <v>28</v>
      </c>
      <c r="BO16" s="88" t="s">
        <v>28</v>
      </c>
      <c r="BP16" s="88" t="s">
        <v>28</v>
      </c>
      <c r="BQ16" s="88" t="s">
        <v>28</v>
      </c>
      <c r="BR16" s="89" t="s">
        <v>28</v>
      </c>
      <c r="BS16" s="89" t="s">
        <v>28</v>
      </c>
      <c r="BT16" s="89" t="s">
        <v>28</v>
      </c>
      <c r="BU16" s="89" t="s">
        <v>28</v>
      </c>
      <c r="BV16" s="100" t="s">
        <v>28</v>
      </c>
      <c r="BW16" s="101">
        <v>8.4</v>
      </c>
      <c r="BX16" s="101">
        <v>6.6</v>
      </c>
      <c r="BY16" s="101">
        <v>7</v>
      </c>
    </row>
    <row r="17" spans="1:77" x14ac:dyDescent="0.3">
      <c r="A17" t="s">
        <v>36</v>
      </c>
      <c r="B17" s="88">
        <v>42</v>
      </c>
      <c r="C17" s="88">
        <v>7290</v>
      </c>
      <c r="D17" s="106">
        <v>5.7793304901999996</v>
      </c>
      <c r="E17" s="89">
        <v>4.2137873455000001</v>
      </c>
      <c r="F17" s="89">
        <v>7.9265179225000004</v>
      </c>
      <c r="G17" s="89">
        <v>0.64656281839999996</v>
      </c>
      <c r="H17" s="91">
        <v>5.7613168724000001</v>
      </c>
      <c r="I17" s="89">
        <v>4.2577338713000001</v>
      </c>
      <c r="J17" s="89">
        <v>7.7958775977999997</v>
      </c>
      <c r="K17" s="89">
        <v>0.92875313589999997</v>
      </c>
      <c r="L17" s="89">
        <v>0.67716636340000003</v>
      </c>
      <c r="M17" s="89">
        <v>1.2738116275</v>
      </c>
      <c r="N17" s="89" t="s">
        <v>28</v>
      </c>
      <c r="O17" s="88" t="s">
        <v>28</v>
      </c>
      <c r="P17" s="88" t="s">
        <v>28</v>
      </c>
      <c r="Q17" s="88" t="s">
        <v>28</v>
      </c>
      <c r="R17" s="88" t="s">
        <v>28</v>
      </c>
      <c r="S17" s="88">
        <v>24</v>
      </c>
      <c r="T17" s="88">
        <v>7958</v>
      </c>
      <c r="U17" s="106">
        <v>3.0312983420999999</v>
      </c>
      <c r="V17" s="89">
        <v>2.0061430512</v>
      </c>
      <c r="W17" s="89">
        <v>4.5803162608000001</v>
      </c>
      <c r="X17" s="89">
        <v>3.1695345600000001E-2</v>
      </c>
      <c r="Y17" s="91">
        <v>3.0158331238999998</v>
      </c>
      <c r="Z17" s="89">
        <v>2.0214198192000001</v>
      </c>
      <c r="AA17" s="89">
        <v>4.4994361610000002</v>
      </c>
      <c r="AB17" s="89">
        <v>0.63608247029999998</v>
      </c>
      <c r="AC17" s="89">
        <v>0.42096563380000002</v>
      </c>
      <c r="AD17" s="89">
        <v>0.96112574640000004</v>
      </c>
      <c r="AE17" s="88" t="s">
        <v>28</v>
      </c>
      <c r="AF17" s="88" t="s">
        <v>28</v>
      </c>
      <c r="AG17" s="88" t="s">
        <v>28</v>
      </c>
      <c r="AH17" s="88" t="s">
        <v>28</v>
      </c>
      <c r="AI17" s="88" t="s">
        <v>28</v>
      </c>
      <c r="AJ17" s="88">
        <v>24</v>
      </c>
      <c r="AK17" s="88">
        <v>8383</v>
      </c>
      <c r="AL17" s="106">
        <v>2.8885487789000002</v>
      </c>
      <c r="AM17" s="89">
        <v>1.910064786</v>
      </c>
      <c r="AN17" s="89">
        <v>4.3682885048999998</v>
      </c>
      <c r="AO17" s="89">
        <v>3.5926484199999997E-2</v>
      </c>
      <c r="AP17" s="91">
        <v>2.8629368960999999</v>
      </c>
      <c r="AQ17" s="89">
        <v>1.9189381989000001</v>
      </c>
      <c r="AR17" s="89">
        <v>4.2713244625</v>
      </c>
      <c r="AS17" s="89">
        <v>0.6423022759</v>
      </c>
      <c r="AT17" s="89">
        <v>0.42472502740000001</v>
      </c>
      <c r="AU17" s="89">
        <v>0.97133954219999996</v>
      </c>
      <c r="AV17" s="88" t="s">
        <v>28</v>
      </c>
      <c r="AW17" s="88" t="s">
        <v>28</v>
      </c>
      <c r="AX17" s="88" t="s">
        <v>28</v>
      </c>
      <c r="AY17" s="88" t="s">
        <v>28</v>
      </c>
      <c r="AZ17" s="88" t="s">
        <v>28</v>
      </c>
      <c r="BA17" s="88" t="s">
        <v>28</v>
      </c>
      <c r="BB17" s="88" t="s">
        <v>28</v>
      </c>
      <c r="BC17" s="88" t="s">
        <v>28</v>
      </c>
      <c r="BD17" s="88" t="s">
        <v>28</v>
      </c>
      <c r="BE17" s="88" t="s">
        <v>28</v>
      </c>
      <c r="BF17" s="88" t="s">
        <v>28</v>
      </c>
      <c r="BG17" s="88" t="s">
        <v>28</v>
      </c>
      <c r="BH17" s="88" t="s">
        <v>28</v>
      </c>
      <c r="BI17" s="88" t="s">
        <v>28</v>
      </c>
      <c r="BJ17" s="88" t="s">
        <v>28</v>
      </c>
      <c r="BK17" s="88" t="s">
        <v>28</v>
      </c>
      <c r="BL17" s="88" t="s">
        <v>28</v>
      </c>
      <c r="BM17" s="88" t="s">
        <v>28</v>
      </c>
      <c r="BN17" s="88" t="s">
        <v>28</v>
      </c>
      <c r="BO17" s="88" t="s">
        <v>28</v>
      </c>
      <c r="BP17" s="88" t="s">
        <v>28</v>
      </c>
      <c r="BQ17" s="88" t="s">
        <v>28</v>
      </c>
      <c r="BR17" s="89" t="s">
        <v>28</v>
      </c>
      <c r="BS17" s="89" t="s">
        <v>28</v>
      </c>
      <c r="BT17" s="89" t="s">
        <v>28</v>
      </c>
      <c r="BU17" s="89" t="s">
        <v>28</v>
      </c>
      <c r="BV17" s="100" t="s">
        <v>28</v>
      </c>
      <c r="BW17" s="101">
        <v>8.4</v>
      </c>
      <c r="BX17" s="101">
        <v>4.8</v>
      </c>
      <c r="BY17" s="101">
        <v>4.8</v>
      </c>
    </row>
    <row r="18" spans="1:77" x14ac:dyDescent="0.3">
      <c r="A18" t="s">
        <v>44</v>
      </c>
      <c r="B18" s="88">
        <v>26</v>
      </c>
      <c r="C18" s="88">
        <v>6268</v>
      </c>
      <c r="D18" s="106">
        <v>4.1879144052999999</v>
      </c>
      <c r="E18" s="89">
        <v>2.8196985181000001</v>
      </c>
      <c r="F18" s="89">
        <v>6.2200362747</v>
      </c>
      <c r="G18" s="89">
        <v>4.9754703300000001E-2</v>
      </c>
      <c r="H18" s="91">
        <v>4.1480536056000004</v>
      </c>
      <c r="I18" s="89">
        <v>2.8242946496000001</v>
      </c>
      <c r="J18" s="89">
        <v>6.0922640339000003</v>
      </c>
      <c r="K18" s="89">
        <v>0.673008516</v>
      </c>
      <c r="L18" s="89">
        <v>0.45313273669999998</v>
      </c>
      <c r="M18" s="89">
        <v>0.99957567839999995</v>
      </c>
      <c r="N18" s="89" t="s">
        <v>28</v>
      </c>
      <c r="O18" s="88" t="s">
        <v>28</v>
      </c>
      <c r="P18" s="88" t="s">
        <v>28</v>
      </c>
      <c r="Q18" s="88" t="s">
        <v>28</v>
      </c>
      <c r="R18" s="88" t="s">
        <v>28</v>
      </c>
      <c r="S18" s="88">
        <v>19</v>
      </c>
      <c r="T18" s="88">
        <v>6615</v>
      </c>
      <c r="U18" s="106">
        <v>2.9021690251000001</v>
      </c>
      <c r="V18" s="89">
        <v>1.8297656999</v>
      </c>
      <c r="W18" s="89">
        <v>4.6030948392999997</v>
      </c>
      <c r="X18" s="89">
        <v>3.5086354100000001E-2</v>
      </c>
      <c r="Y18" s="91">
        <v>2.8722600151000002</v>
      </c>
      <c r="Z18" s="89">
        <v>1.8320812316999999</v>
      </c>
      <c r="AA18" s="89">
        <v>4.5030086283999999</v>
      </c>
      <c r="AB18" s="89">
        <v>0.60898619480000005</v>
      </c>
      <c r="AC18" s="89">
        <v>0.38395491139999999</v>
      </c>
      <c r="AD18" s="89">
        <v>0.96590556449999998</v>
      </c>
      <c r="AE18" s="88" t="s">
        <v>28</v>
      </c>
      <c r="AF18" s="88" t="s">
        <v>28</v>
      </c>
      <c r="AG18" s="88" t="s">
        <v>28</v>
      </c>
      <c r="AH18" s="88" t="s">
        <v>28</v>
      </c>
      <c r="AI18" s="88" t="s">
        <v>28</v>
      </c>
      <c r="AJ18" s="88">
        <v>12</v>
      </c>
      <c r="AK18" s="88">
        <v>6524</v>
      </c>
      <c r="AL18" s="106">
        <v>1.8646927317999999</v>
      </c>
      <c r="AM18" s="89">
        <v>1.0485976910000001</v>
      </c>
      <c r="AN18" s="89">
        <v>3.3159323291999998</v>
      </c>
      <c r="AO18" s="89">
        <v>2.7224422999999999E-3</v>
      </c>
      <c r="AP18" s="91">
        <v>1.8393623544</v>
      </c>
      <c r="AQ18" s="89">
        <v>1.0445917068999999</v>
      </c>
      <c r="AR18" s="89">
        <v>3.2388289590000001</v>
      </c>
      <c r="AS18" s="89">
        <v>0.41463602560000001</v>
      </c>
      <c r="AT18" s="89">
        <v>0.23316784139999999</v>
      </c>
      <c r="AU18" s="89">
        <v>0.73733595829999998</v>
      </c>
      <c r="AV18" s="88" t="s">
        <v>28</v>
      </c>
      <c r="AW18" s="88" t="s">
        <v>28</v>
      </c>
      <c r="AX18" s="88" t="s">
        <v>28</v>
      </c>
      <c r="AY18" s="88" t="s">
        <v>28</v>
      </c>
      <c r="AZ18" s="88" t="s">
        <v>28</v>
      </c>
      <c r="BA18" s="88" t="s">
        <v>28</v>
      </c>
      <c r="BB18" s="88" t="s">
        <v>28</v>
      </c>
      <c r="BC18" s="88" t="s">
        <v>28</v>
      </c>
      <c r="BD18" s="88" t="s">
        <v>28</v>
      </c>
      <c r="BE18" s="88" t="s">
        <v>28</v>
      </c>
      <c r="BF18" s="88" t="s">
        <v>28</v>
      </c>
      <c r="BG18" s="88" t="s">
        <v>28</v>
      </c>
      <c r="BH18" s="88" t="s">
        <v>28</v>
      </c>
      <c r="BI18" s="88" t="s">
        <v>28</v>
      </c>
      <c r="BJ18" s="88" t="s">
        <v>28</v>
      </c>
      <c r="BK18" s="88" t="s">
        <v>28</v>
      </c>
      <c r="BL18" s="88" t="s">
        <v>28</v>
      </c>
      <c r="BM18" s="88">
        <v>3</v>
      </c>
      <c r="BN18" s="88" t="s">
        <v>28</v>
      </c>
      <c r="BO18" s="88" t="s">
        <v>28</v>
      </c>
      <c r="BP18" s="88" t="s">
        <v>28</v>
      </c>
      <c r="BQ18" s="88" t="s">
        <v>28</v>
      </c>
      <c r="BR18" s="89" t="s">
        <v>28</v>
      </c>
      <c r="BS18" s="89" t="s">
        <v>28</v>
      </c>
      <c r="BT18" s="89" t="s">
        <v>28</v>
      </c>
      <c r="BU18" s="89" t="s">
        <v>28</v>
      </c>
      <c r="BV18" s="100">
        <v>3</v>
      </c>
      <c r="BW18" s="101">
        <v>5.2</v>
      </c>
      <c r="BX18" s="101">
        <v>3.8</v>
      </c>
      <c r="BY18" s="101">
        <v>2.4</v>
      </c>
    </row>
    <row r="19" spans="1:77" x14ac:dyDescent="0.3">
      <c r="A19" t="s">
        <v>45</v>
      </c>
      <c r="B19" s="88">
        <v>475</v>
      </c>
      <c r="C19" s="88">
        <v>75725</v>
      </c>
      <c r="D19" s="106">
        <v>6.2226766906000002</v>
      </c>
      <c r="E19" s="89">
        <v>5.4200224097999996</v>
      </c>
      <c r="F19" s="89">
        <v>7.1441965121999997</v>
      </c>
      <c r="G19" s="89" t="s">
        <v>28</v>
      </c>
      <c r="H19" s="91">
        <v>6.2726972598000001</v>
      </c>
      <c r="I19" s="89">
        <v>5.7332188787999998</v>
      </c>
      <c r="J19" s="89">
        <v>6.8629389084000003</v>
      </c>
      <c r="K19" s="89" t="s">
        <v>28</v>
      </c>
      <c r="L19" s="89" t="s">
        <v>28</v>
      </c>
      <c r="M19" s="89" t="s">
        <v>28</v>
      </c>
      <c r="N19" s="89" t="s">
        <v>28</v>
      </c>
      <c r="O19" s="88" t="s">
        <v>28</v>
      </c>
      <c r="P19" s="88" t="s">
        <v>28</v>
      </c>
      <c r="Q19" s="88" t="s">
        <v>28</v>
      </c>
      <c r="R19" s="88" t="s">
        <v>28</v>
      </c>
      <c r="S19" s="88">
        <v>379</v>
      </c>
      <c r="T19" s="88">
        <v>79182</v>
      </c>
      <c r="U19" s="106">
        <v>4.7655744087</v>
      </c>
      <c r="V19" s="89">
        <v>4.1223016111000002</v>
      </c>
      <c r="W19" s="89">
        <v>5.5092279963999999</v>
      </c>
      <c r="X19" s="89" t="s">
        <v>28</v>
      </c>
      <c r="Y19" s="91">
        <v>4.7864413628999998</v>
      </c>
      <c r="Z19" s="89">
        <v>4.3280219683999999</v>
      </c>
      <c r="AA19" s="89">
        <v>5.2934160426999997</v>
      </c>
      <c r="AB19" s="89" t="s">
        <v>28</v>
      </c>
      <c r="AC19" s="89" t="s">
        <v>28</v>
      </c>
      <c r="AD19" s="89" t="s">
        <v>28</v>
      </c>
      <c r="AE19" s="88" t="s">
        <v>28</v>
      </c>
      <c r="AF19" s="88" t="s">
        <v>28</v>
      </c>
      <c r="AG19" s="88" t="s">
        <v>28</v>
      </c>
      <c r="AH19" s="88" t="s">
        <v>28</v>
      </c>
      <c r="AI19" s="88" t="s">
        <v>28</v>
      </c>
      <c r="AJ19" s="88">
        <v>354</v>
      </c>
      <c r="AK19" s="88">
        <v>78716</v>
      </c>
      <c r="AL19" s="106">
        <v>4.4971797347000004</v>
      </c>
      <c r="AM19" s="89">
        <v>4.0522795077999998</v>
      </c>
      <c r="AN19" s="89">
        <v>4.9909256081000004</v>
      </c>
      <c r="AO19" s="89" t="s">
        <v>28</v>
      </c>
      <c r="AP19" s="91">
        <v>4.4971797347000004</v>
      </c>
      <c r="AQ19" s="89">
        <v>4.0522795077999998</v>
      </c>
      <c r="AR19" s="89">
        <v>4.9909256081000004</v>
      </c>
      <c r="AS19" s="89" t="s">
        <v>28</v>
      </c>
      <c r="AT19" s="89" t="s">
        <v>28</v>
      </c>
      <c r="AU19" s="89" t="s">
        <v>28</v>
      </c>
      <c r="AV19" s="88" t="s">
        <v>28</v>
      </c>
      <c r="AW19" s="88" t="s">
        <v>28</v>
      </c>
      <c r="AX19" s="88" t="s">
        <v>28</v>
      </c>
      <c r="AY19" s="88" t="s">
        <v>28</v>
      </c>
      <c r="AZ19" s="88" t="s">
        <v>28</v>
      </c>
      <c r="BA19" s="88" t="s">
        <v>28</v>
      </c>
      <c r="BB19" s="88" t="s">
        <v>28</v>
      </c>
      <c r="BC19" s="88" t="s">
        <v>28</v>
      </c>
      <c r="BD19" s="88" t="s">
        <v>28</v>
      </c>
      <c r="BE19" s="88" t="s">
        <v>28</v>
      </c>
      <c r="BF19" s="88" t="s">
        <v>28</v>
      </c>
      <c r="BG19" s="88" t="s">
        <v>28</v>
      </c>
      <c r="BH19" s="88" t="s">
        <v>28</v>
      </c>
      <c r="BI19" s="88" t="s">
        <v>28</v>
      </c>
      <c r="BJ19" s="88" t="s">
        <v>28</v>
      </c>
      <c r="BK19" s="88" t="s">
        <v>28</v>
      </c>
      <c r="BL19" s="88" t="s">
        <v>28</v>
      </c>
      <c r="BM19" s="88" t="s">
        <v>28</v>
      </c>
      <c r="BN19" s="88" t="s">
        <v>28</v>
      </c>
      <c r="BO19" s="88" t="s">
        <v>28</v>
      </c>
      <c r="BP19" s="88" t="s">
        <v>28</v>
      </c>
      <c r="BQ19" s="88" t="s">
        <v>28</v>
      </c>
      <c r="BR19" s="89" t="s">
        <v>28</v>
      </c>
      <c r="BS19" s="89" t="s">
        <v>28</v>
      </c>
      <c r="BT19" s="89" t="s">
        <v>28</v>
      </c>
      <c r="BU19" s="89" t="s">
        <v>28</v>
      </c>
      <c r="BV19" s="100" t="s">
        <v>28</v>
      </c>
      <c r="BW19" s="101">
        <v>95</v>
      </c>
      <c r="BX19" s="101">
        <v>75.8</v>
      </c>
      <c r="BY19" s="101">
        <v>70.8</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2" t="s">
        <v>264</v>
      </c>
      <c r="B1" s="53"/>
      <c r="C1" s="53"/>
      <c r="D1" s="53"/>
      <c r="E1" s="53"/>
      <c r="F1" s="53"/>
      <c r="G1" s="53"/>
      <c r="H1" s="53"/>
      <c r="I1" s="53"/>
      <c r="J1" s="53"/>
      <c r="K1" s="53"/>
      <c r="L1" s="53"/>
    </row>
    <row r="2" spans="1:16" s="54" customFormat="1" ht="18.899999999999999" customHeight="1" x14ac:dyDescent="0.3">
      <c r="A2" s="1" t="s">
        <v>247</v>
      </c>
      <c r="B2" s="55"/>
      <c r="C2" s="55"/>
      <c r="D2" s="55"/>
      <c r="E2" s="55"/>
      <c r="F2" s="55"/>
      <c r="G2" s="55"/>
      <c r="H2" s="55"/>
      <c r="I2" s="55"/>
      <c r="J2" s="55"/>
      <c r="K2" s="53"/>
      <c r="L2" s="53"/>
    </row>
    <row r="3" spans="1:16" s="58" customFormat="1" ht="54" customHeight="1" x14ac:dyDescent="0.3">
      <c r="A3" s="107" t="s">
        <v>248</v>
      </c>
      <c r="B3" s="56" t="s">
        <v>238</v>
      </c>
      <c r="C3" s="56" t="s">
        <v>251</v>
      </c>
      <c r="D3" s="56" t="s">
        <v>252</v>
      </c>
      <c r="E3" s="56" t="s">
        <v>239</v>
      </c>
      <c r="F3" s="56" t="s">
        <v>253</v>
      </c>
      <c r="G3" s="56" t="s">
        <v>254</v>
      </c>
      <c r="H3" s="56" t="s">
        <v>240</v>
      </c>
      <c r="I3" s="56" t="s">
        <v>255</v>
      </c>
      <c r="J3" s="57" t="s">
        <v>256</v>
      </c>
      <c r="O3" s="59"/>
      <c r="P3" s="59"/>
    </row>
    <row r="4" spans="1:16" s="54" customFormat="1" ht="18.899999999999999" customHeight="1" x14ac:dyDescent="0.3">
      <c r="A4" s="71" t="s">
        <v>184</v>
      </c>
      <c r="B4" s="61">
        <v>17</v>
      </c>
      <c r="C4" s="108">
        <v>5.0505050505</v>
      </c>
      <c r="D4" s="108">
        <v>5.0813471835000001</v>
      </c>
      <c r="E4" s="61">
        <v>16</v>
      </c>
      <c r="F4" s="108">
        <v>3.9215686275000001</v>
      </c>
      <c r="G4" s="108">
        <v>3.9579352020999998</v>
      </c>
      <c r="H4" s="61">
        <v>18</v>
      </c>
      <c r="I4" s="108">
        <v>3.9155971286</v>
      </c>
      <c r="J4" s="108">
        <v>3.9633979180000001</v>
      </c>
    </row>
    <row r="5" spans="1:16" s="54" customFormat="1" ht="18.899999999999999" customHeight="1" x14ac:dyDescent="0.3">
      <c r="A5" s="71" t="s">
        <v>185</v>
      </c>
      <c r="B5" s="61">
        <v>6</v>
      </c>
      <c r="C5" s="108">
        <v>4.3134435658000001</v>
      </c>
      <c r="D5" s="108">
        <v>4.3395333660000004</v>
      </c>
      <c r="E5" s="61" t="s">
        <v>235</v>
      </c>
      <c r="F5" s="108" t="s">
        <v>235</v>
      </c>
      <c r="G5" s="108" t="s">
        <v>235</v>
      </c>
      <c r="H5" s="61" t="s">
        <v>235</v>
      </c>
      <c r="I5" s="108" t="s">
        <v>235</v>
      </c>
      <c r="J5" s="108" t="s">
        <v>235</v>
      </c>
    </row>
    <row r="6" spans="1:16" s="54" customFormat="1" ht="18.899999999999999" customHeight="1" x14ac:dyDescent="0.3">
      <c r="A6" s="71" t="s">
        <v>186</v>
      </c>
      <c r="B6" s="61">
        <v>17</v>
      </c>
      <c r="C6" s="108">
        <v>5.8884655351999999</v>
      </c>
      <c r="D6" s="108">
        <v>5.915050913</v>
      </c>
      <c r="E6" s="61">
        <v>15</v>
      </c>
      <c r="F6" s="108">
        <v>4.9325879644999997</v>
      </c>
      <c r="G6" s="108">
        <v>4.9694169520999996</v>
      </c>
      <c r="H6" s="61">
        <v>9</v>
      </c>
      <c r="I6" s="108">
        <v>2.9107373868000002</v>
      </c>
      <c r="J6" s="108">
        <v>2.9426041857</v>
      </c>
    </row>
    <row r="7" spans="1:16" s="54" customFormat="1" ht="18.899999999999999" customHeight="1" x14ac:dyDescent="0.3">
      <c r="A7" s="71" t="s">
        <v>187</v>
      </c>
      <c r="B7" s="61">
        <v>15</v>
      </c>
      <c r="C7" s="108">
        <v>4.5385779123000001</v>
      </c>
      <c r="D7" s="108">
        <v>4.5584564784000001</v>
      </c>
      <c r="E7" s="61">
        <v>15</v>
      </c>
      <c r="F7" s="108">
        <v>4.3153049481999997</v>
      </c>
      <c r="G7" s="108">
        <v>4.3453340638000002</v>
      </c>
      <c r="H7" s="61">
        <v>11</v>
      </c>
      <c r="I7" s="108">
        <v>3.1976744186000001</v>
      </c>
      <c r="J7" s="108">
        <v>3.2339350022</v>
      </c>
    </row>
    <row r="8" spans="1:16" s="54" customFormat="1" ht="18.899999999999999" customHeight="1" x14ac:dyDescent="0.3">
      <c r="A8" s="71" t="s">
        <v>188</v>
      </c>
      <c r="B8" s="61">
        <v>7</v>
      </c>
      <c r="C8" s="108">
        <v>3.7919826651999999</v>
      </c>
      <c r="D8" s="108">
        <v>3.7904975699999999</v>
      </c>
      <c r="E8" s="61">
        <v>10</v>
      </c>
      <c r="F8" s="108">
        <v>4.7147571900000003</v>
      </c>
      <c r="G8" s="108">
        <v>4.7343707940000002</v>
      </c>
      <c r="H8" s="61">
        <v>8</v>
      </c>
      <c r="I8" s="108">
        <v>3.9781203381000001</v>
      </c>
      <c r="J8" s="108">
        <v>4.007852314</v>
      </c>
    </row>
    <row r="9" spans="1:16" s="54" customFormat="1" ht="18.899999999999999" customHeight="1" x14ac:dyDescent="0.3">
      <c r="A9" s="71" t="s">
        <v>189</v>
      </c>
      <c r="B9" s="61">
        <v>25</v>
      </c>
      <c r="C9" s="108">
        <v>7.2129255625999997</v>
      </c>
      <c r="D9" s="108">
        <v>7.2123672349000003</v>
      </c>
      <c r="E9" s="61">
        <v>12</v>
      </c>
      <c r="F9" s="108">
        <v>3.0472320974999998</v>
      </c>
      <c r="G9" s="108">
        <v>3.0598038687</v>
      </c>
      <c r="H9" s="61">
        <v>13</v>
      </c>
      <c r="I9" s="108">
        <v>2.9024335789000002</v>
      </c>
      <c r="J9" s="108">
        <v>2.9312996626999999</v>
      </c>
    </row>
    <row r="10" spans="1:16" s="54" customFormat="1" ht="18.899999999999999" customHeight="1" x14ac:dyDescent="0.3">
      <c r="A10" s="71" t="s">
        <v>190</v>
      </c>
      <c r="B10" s="61">
        <v>10</v>
      </c>
      <c r="C10" s="108">
        <v>3.6271309394000002</v>
      </c>
      <c r="D10" s="108">
        <v>3.6484709518999998</v>
      </c>
      <c r="E10" s="61" t="s">
        <v>235</v>
      </c>
      <c r="F10" s="108" t="s">
        <v>235</v>
      </c>
      <c r="G10" s="108" t="s">
        <v>235</v>
      </c>
      <c r="H10" s="61" t="s">
        <v>235</v>
      </c>
      <c r="I10" s="108" t="s">
        <v>235</v>
      </c>
      <c r="J10" s="108" t="s">
        <v>235</v>
      </c>
    </row>
    <row r="11" spans="1:16" s="54" customFormat="1" ht="18.899999999999999" customHeight="1" x14ac:dyDescent="0.3">
      <c r="A11" s="71" t="s">
        <v>191</v>
      </c>
      <c r="B11" s="61">
        <v>23</v>
      </c>
      <c r="C11" s="108">
        <v>4.6156933573999996</v>
      </c>
      <c r="D11" s="108">
        <v>4.5897324603999996</v>
      </c>
      <c r="E11" s="61">
        <v>24</v>
      </c>
      <c r="F11" s="108">
        <v>4.6683524606000004</v>
      </c>
      <c r="G11" s="108">
        <v>4.6636969217999997</v>
      </c>
      <c r="H11" s="61">
        <v>16</v>
      </c>
      <c r="I11" s="108">
        <v>2.9928918817999999</v>
      </c>
      <c r="J11" s="108">
        <v>3.0125899952999999</v>
      </c>
    </row>
    <row r="12" spans="1:16" s="54" customFormat="1" ht="18.899999999999999" customHeight="1" x14ac:dyDescent="0.3">
      <c r="A12" s="71" t="s">
        <v>192</v>
      </c>
      <c r="B12" s="61">
        <v>22</v>
      </c>
      <c r="C12" s="108">
        <v>10.128913444</v>
      </c>
      <c r="D12" s="108">
        <v>9.9952292910999994</v>
      </c>
      <c r="E12" s="61">
        <v>9</v>
      </c>
      <c r="F12" s="108">
        <v>4.2674253201000001</v>
      </c>
      <c r="G12" s="108">
        <v>4.2427961548999997</v>
      </c>
      <c r="H12" s="61">
        <v>7</v>
      </c>
      <c r="I12" s="108">
        <v>3.2139577593999999</v>
      </c>
      <c r="J12" s="108">
        <v>3.2186344325</v>
      </c>
    </row>
    <row r="13" spans="1:16" s="54" customFormat="1" ht="18.899999999999999" customHeight="1" x14ac:dyDescent="0.3">
      <c r="A13" s="71" t="s">
        <v>193</v>
      </c>
      <c r="B13" s="61">
        <v>8</v>
      </c>
      <c r="C13" s="108">
        <v>3.0109145652999998</v>
      </c>
      <c r="D13" s="108">
        <v>3.0095242967</v>
      </c>
      <c r="E13" s="61">
        <v>8</v>
      </c>
      <c r="F13" s="108">
        <v>2.8388928318</v>
      </c>
      <c r="G13" s="108">
        <v>2.8491063833000001</v>
      </c>
      <c r="H13" s="61">
        <v>11</v>
      </c>
      <c r="I13" s="108">
        <v>3.9711191335999998</v>
      </c>
      <c r="J13" s="108">
        <v>3.9969773629000001</v>
      </c>
    </row>
    <row r="14" spans="1:16" s="54" customFormat="1" ht="18.899999999999999" customHeight="1" x14ac:dyDescent="0.3">
      <c r="A14" s="71" t="s">
        <v>194</v>
      </c>
      <c r="B14" s="61">
        <v>37</v>
      </c>
      <c r="C14" s="108">
        <v>7.1044546851000003</v>
      </c>
      <c r="D14" s="108">
        <v>6.9891591215000002</v>
      </c>
      <c r="E14" s="61">
        <v>27</v>
      </c>
      <c r="F14" s="108">
        <v>5.3763440859999996</v>
      </c>
      <c r="G14" s="108">
        <v>5.3259383805000002</v>
      </c>
      <c r="H14" s="61">
        <v>35</v>
      </c>
      <c r="I14" s="108">
        <v>7.7553733657999997</v>
      </c>
      <c r="J14" s="108">
        <v>7.7422327245</v>
      </c>
    </row>
    <row r="15" spans="1:16" s="54" customFormat="1" ht="18.899999999999999" customHeight="1" x14ac:dyDescent="0.3">
      <c r="A15" s="71" t="s">
        <v>195</v>
      </c>
      <c r="B15" s="61">
        <v>24</v>
      </c>
      <c r="C15" s="108">
        <v>6.7969413764000004</v>
      </c>
      <c r="D15" s="108">
        <v>6.6216090281</v>
      </c>
      <c r="E15" s="61">
        <v>26</v>
      </c>
      <c r="F15" s="108">
        <v>6.9630423138999999</v>
      </c>
      <c r="G15" s="108">
        <v>6.8433960424000002</v>
      </c>
      <c r="H15" s="61">
        <v>15</v>
      </c>
      <c r="I15" s="108">
        <v>4.7066206464000002</v>
      </c>
      <c r="J15" s="108">
        <v>4.6619431702999998</v>
      </c>
    </row>
    <row r="16" spans="1:16" s="54" customFormat="1" ht="18.899999999999999" customHeight="1" x14ac:dyDescent="0.3">
      <c r="A16" s="71" t="s">
        <v>196</v>
      </c>
      <c r="B16" s="61">
        <v>211</v>
      </c>
      <c r="C16" s="108">
        <v>5.5947393540999997</v>
      </c>
      <c r="D16" s="108">
        <v>5.1865567363</v>
      </c>
      <c r="E16" s="61">
        <v>172</v>
      </c>
      <c r="F16" s="108">
        <v>4.3366446473</v>
      </c>
      <c r="G16" s="108">
        <v>3.6579014726999999</v>
      </c>
      <c r="H16" s="61">
        <v>153</v>
      </c>
      <c r="I16" s="108">
        <v>3.8336256576999999</v>
      </c>
      <c r="J16" s="108">
        <v>3.4975105625</v>
      </c>
    </row>
    <row r="17" spans="1:10" s="54" customFormat="1" ht="18.899999999999999" customHeight="1" x14ac:dyDescent="0.3">
      <c r="A17" s="71" t="s">
        <v>197</v>
      </c>
      <c r="B17" s="61">
        <v>0</v>
      </c>
      <c r="C17" s="108">
        <v>0</v>
      </c>
      <c r="D17" s="108">
        <v>0</v>
      </c>
      <c r="E17" s="61">
        <v>0</v>
      </c>
      <c r="F17" s="108">
        <v>0</v>
      </c>
      <c r="G17" s="108">
        <v>0</v>
      </c>
      <c r="H17" s="61">
        <v>0</v>
      </c>
      <c r="I17" s="108">
        <v>0</v>
      </c>
      <c r="J17" s="108">
        <v>0</v>
      </c>
    </row>
    <row r="18" spans="1:10" s="54" customFormat="1" ht="18.899999999999999" customHeight="1" x14ac:dyDescent="0.3">
      <c r="A18" s="73" t="s">
        <v>91</v>
      </c>
      <c r="B18" s="74">
        <v>211</v>
      </c>
      <c r="C18" s="109">
        <v>5.6054407310999999</v>
      </c>
      <c r="D18" s="109">
        <v>5.5702142837000004</v>
      </c>
      <c r="E18" s="74">
        <v>171</v>
      </c>
      <c r="F18" s="109">
        <v>4.3226572967000001</v>
      </c>
      <c r="G18" s="109">
        <v>4.3331971520000003</v>
      </c>
      <c r="H18" s="74">
        <v>153</v>
      </c>
      <c r="I18" s="109">
        <v>3.8394940902000001</v>
      </c>
      <c r="J18" s="109">
        <v>3.8734067312999998</v>
      </c>
    </row>
    <row r="19" spans="1:10" s="54" customFormat="1" ht="18.899999999999999" customHeight="1" x14ac:dyDescent="0.3">
      <c r="A19" s="75" t="s">
        <v>29</v>
      </c>
      <c r="B19" s="76">
        <v>475</v>
      </c>
      <c r="C19" s="110">
        <v>6.2726972598000001</v>
      </c>
      <c r="D19" s="110">
        <v>6.1667380488000001</v>
      </c>
      <c r="E19" s="76">
        <v>379</v>
      </c>
      <c r="F19" s="110">
        <v>4.7864413628999998</v>
      </c>
      <c r="G19" s="110">
        <v>4.7518490993000002</v>
      </c>
      <c r="H19" s="76">
        <v>354</v>
      </c>
      <c r="I19" s="110">
        <v>4.4971797347000004</v>
      </c>
      <c r="J19" s="110">
        <v>4.4971797347000004</v>
      </c>
    </row>
    <row r="20" spans="1:10" ht="18.899999999999999" customHeight="1" x14ac:dyDescent="0.25">
      <c r="A20" s="64" t="s">
        <v>225</v>
      </c>
    </row>
    <row r="22" spans="1:10" ht="15.6" x14ac:dyDescent="0.3">
      <c r="A22" s="113" t="s">
        <v>261</v>
      </c>
      <c r="B22" s="67"/>
      <c r="C22" s="67"/>
      <c r="D22" s="67"/>
      <c r="E22" s="67"/>
      <c r="F22" s="67"/>
      <c r="G22" s="67"/>
      <c r="H22" s="67"/>
      <c r="I22" s="67"/>
      <c r="J22" s="67"/>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33"/>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2" t="s">
        <v>265</v>
      </c>
      <c r="B1" s="53"/>
      <c r="C1" s="53"/>
      <c r="D1" s="53"/>
      <c r="E1" s="53"/>
      <c r="F1" s="53"/>
      <c r="G1" s="53"/>
      <c r="H1" s="53"/>
      <c r="I1" s="53"/>
      <c r="J1" s="53"/>
    </row>
    <row r="2" spans="1:16" s="54" customFormat="1" ht="18.899999999999999" customHeight="1" x14ac:dyDescent="0.3">
      <c r="A2" s="1" t="s">
        <v>247</v>
      </c>
      <c r="B2" s="55"/>
      <c r="C2" s="55"/>
      <c r="D2" s="55"/>
      <c r="E2" s="55"/>
      <c r="F2" s="55"/>
      <c r="G2" s="55"/>
      <c r="H2" s="55"/>
      <c r="I2" s="55"/>
      <c r="J2" s="55"/>
    </row>
    <row r="3" spans="1:16" s="58" customFormat="1" ht="54" customHeight="1" x14ac:dyDescent="0.3">
      <c r="A3" s="107" t="s">
        <v>249</v>
      </c>
      <c r="B3" s="56" t="s">
        <v>238</v>
      </c>
      <c r="C3" s="56" t="s">
        <v>251</v>
      </c>
      <c r="D3" s="56" t="s">
        <v>252</v>
      </c>
      <c r="E3" s="56" t="s">
        <v>239</v>
      </c>
      <c r="F3" s="56" t="s">
        <v>253</v>
      </c>
      <c r="G3" s="56" t="s">
        <v>254</v>
      </c>
      <c r="H3" s="56" t="s">
        <v>240</v>
      </c>
      <c r="I3" s="56" t="s">
        <v>255</v>
      </c>
      <c r="J3" s="57" t="s">
        <v>256</v>
      </c>
      <c r="O3" s="59"/>
      <c r="P3" s="59"/>
    </row>
    <row r="4" spans="1:16" s="54" customFormat="1" ht="18.899999999999999" customHeight="1" x14ac:dyDescent="0.3">
      <c r="A4" s="71" t="s">
        <v>106</v>
      </c>
      <c r="B4" s="61">
        <v>23</v>
      </c>
      <c r="C4" s="108">
        <v>5.0438596490999998</v>
      </c>
      <c r="D4" s="108">
        <v>5.0036780034000001</v>
      </c>
      <c r="E4" s="61">
        <v>16</v>
      </c>
      <c r="F4" s="108">
        <v>3.0001875117000001</v>
      </c>
      <c r="G4" s="108">
        <v>2.9837530416</v>
      </c>
      <c r="H4" s="61">
        <v>26</v>
      </c>
      <c r="I4" s="108">
        <v>4.7410649161</v>
      </c>
      <c r="J4" s="108">
        <v>4.7405348993</v>
      </c>
    </row>
    <row r="5" spans="1:16" s="54" customFormat="1" ht="18.899999999999999" customHeight="1" x14ac:dyDescent="0.3">
      <c r="A5" s="71" t="s">
        <v>107</v>
      </c>
      <c r="B5" s="61">
        <v>12</v>
      </c>
      <c r="C5" s="108">
        <v>6.5146579805</v>
      </c>
      <c r="D5" s="108">
        <v>6.4718802911999997</v>
      </c>
      <c r="E5" s="61">
        <v>7</v>
      </c>
      <c r="F5" s="108">
        <v>3.7115588546999998</v>
      </c>
      <c r="G5" s="108">
        <v>3.7128662273000002</v>
      </c>
      <c r="H5" s="61">
        <v>6</v>
      </c>
      <c r="I5" s="108">
        <v>3.1948881788999999</v>
      </c>
      <c r="J5" s="108">
        <v>3.2061836638000001</v>
      </c>
    </row>
    <row r="6" spans="1:16" s="54" customFormat="1" ht="18.899999999999999" customHeight="1" x14ac:dyDescent="0.3">
      <c r="A6" s="71" t="s">
        <v>108</v>
      </c>
      <c r="B6" s="61">
        <v>15</v>
      </c>
      <c r="C6" s="108">
        <v>4.1436464087999996</v>
      </c>
      <c r="D6" s="108">
        <v>4.0989216213999997</v>
      </c>
      <c r="E6" s="61">
        <v>18</v>
      </c>
      <c r="F6" s="108">
        <v>4.3636363636000004</v>
      </c>
      <c r="G6" s="108">
        <v>4.3251800132999998</v>
      </c>
      <c r="H6" s="61">
        <v>21</v>
      </c>
      <c r="I6" s="108">
        <v>5.2657973921999996</v>
      </c>
      <c r="J6" s="108">
        <v>5.2462443648999999</v>
      </c>
    </row>
    <row r="7" spans="1:16" s="54" customFormat="1" ht="18.899999999999999" customHeight="1" x14ac:dyDescent="0.3">
      <c r="A7" s="73" t="s">
        <v>96</v>
      </c>
      <c r="B7" s="74">
        <v>71</v>
      </c>
      <c r="C7" s="109">
        <v>5.5192786070000004</v>
      </c>
      <c r="D7" s="109">
        <v>5.4377030056000004</v>
      </c>
      <c r="E7" s="74">
        <v>57</v>
      </c>
      <c r="F7" s="109">
        <v>3.9696357684999999</v>
      </c>
      <c r="G7" s="109">
        <v>3.9437168764999999</v>
      </c>
      <c r="H7" s="74">
        <v>65</v>
      </c>
      <c r="I7" s="109">
        <v>4.5758535726999998</v>
      </c>
      <c r="J7" s="109">
        <v>4.5641325081000002</v>
      </c>
    </row>
    <row r="8" spans="1:16" ht="18.899999999999999" customHeight="1" x14ac:dyDescent="0.25">
      <c r="A8" s="75" t="s">
        <v>29</v>
      </c>
      <c r="B8" s="76">
        <v>475</v>
      </c>
      <c r="C8" s="110">
        <v>6.2726972598000001</v>
      </c>
      <c r="D8" s="110">
        <v>6.1667380488000001</v>
      </c>
      <c r="E8" s="76">
        <v>379</v>
      </c>
      <c r="F8" s="110">
        <v>4.7864413628999998</v>
      </c>
      <c r="G8" s="110">
        <v>4.7518490993000002</v>
      </c>
      <c r="H8" s="76">
        <v>354</v>
      </c>
      <c r="I8" s="110">
        <v>4.4971797347000004</v>
      </c>
      <c r="J8" s="110">
        <v>4.4971797347000004</v>
      </c>
      <c r="K8" s="77"/>
      <c r="L8" s="77"/>
    </row>
    <row r="9" spans="1:16" ht="18.899999999999999" customHeight="1" x14ac:dyDescent="0.25">
      <c r="A9" s="64" t="s">
        <v>225</v>
      </c>
    </row>
    <row r="10" spans="1:16" s="58" customFormat="1" ht="18.899999999999999" customHeight="1" x14ac:dyDescent="0.3">
      <c r="A10" s="54"/>
      <c r="B10" s="67"/>
      <c r="C10" s="67"/>
      <c r="D10" s="67"/>
      <c r="E10" s="67"/>
      <c r="F10" s="67"/>
      <c r="G10" s="67"/>
      <c r="H10" s="67"/>
      <c r="I10" s="67"/>
      <c r="J10" s="67"/>
      <c r="O10" s="52"/>
      <c r="P10" s="52"/>
    </row>
    <row r="11" spans="1:16" ht="15.6" x14ac:dyDescent="0.3">
      <c r="A11" s="113" t="s">
        <v>261</v>
      </c>
    </row>
    <row r="12" spans="1:16" x14ac:dyDescent="0.25">
      <c r="B12" s="66"/>
      <c r="H12" s="66"/>
    </row>
    <row r="13" spans="1:16" x14ac:dyDescent="0.25">
      <c r="B13" s="66"/>
      <c r="H13" s="66"/>
    </row>
    <row r="14" spans="1:16" x14ac:dyDescent="0.25">
      <c r="B14" s="66"/>
      <c r="H14" s="66"/>
    </row>
    <row r="15" spans="1:16" x14ac:dyDescent="0.25">
      <c r="B15" s="66"/>
      <c r="H15" s="66"/>
    </row>
    <row r="16" spans="1:16" x14ac:dyDescent="0.25">
      <c r="B16" s="66"/>
      <c r="H16" s="66"/>
    </row>
    <row r="17" spans="1:10" x14ac:dyDescent="0.25">
      <c r="B17" s="66"/>
      <c r="H17" s="66"/>
    </row>
    <row r="18" spans="1:10" x14ac:dyDescent="0.25">
      <c r="B18" s="66"/>
      <c r="H18" s="66"/>
    </row>
    <row r="19" spans="1:10" x14ac:dyDescent="0.25">
      <c r="B19" s="66"/>
      <c r="H19" s="66"/>
    </row>
    <row r="20" spans="1:10" x14ac:dyDescent="0.25">
      <c r="B20" s="66"/>
      <c r="H20" s="66"/>
    </row>
    <row r="21" spans="1:10" x14ac:dyDescent="0.25">
      <c r="B21" s="66"/>
      <c r="H21" s="66"/>
    </row>
    <row r="22" spans="1:10" x14ac:dyDescent="0.25">
      <c r="B22" s="66"/>
      <c r="H22" s="66"/>
    </row>
    <row r="23" spans="1:10" x14ac:dyDescent="0.25">
      <c r="B23" s="66"/>
      <c r="H23" s="66"/>
    </row>
    <row r="24" spans="1:10" x14ac:dyDescent="0.25">
      <c r="B24" s="66"/>
      <c r="H24" s="66"/>
    </row>
    <row r="25" spans="1:10" x14ac:dyDescent="0.25">
      <c r="B25" s="66"/>
      <c r="H25" s="66"/>
    </row>
    <row r="26" spans="1:10" x14ac:dyDescent="0.25">
      <c r="B26" s="66"/>
      <c r="H26" s="66"/>
    </row>
    <row r="27" spans="1:10" x14ac:dyDescent="0.25">
      <c r="B27" s="66"/>
      <c r="H27" s="66"/>
    </row>
    <row r="28" spans="1:10" x14ac:dyDescent="0.25">
      <c r="B28" s="66"/>
      <c r="H28" s="66"/>
    </row>
    <row r="29" spans="1:10" x14ac:dyDescent="0.25">
      <c r="B29" s="66"/>
      <c r="H29" s="66"/>
    </row>
    <row r="30" spans="1:10" x14ac:dyDescent="0.25">
      <c r="B30" s="66"/>
      <c r="H30" s="66"/>
    </row>
    <row r="31" spans="1:10" x14ac:dyDescent="0.25">
      <c r="A31" s="54"/>
      <c r="B31" s="54"/>
      <c r="C31" s="54"/>
      <c r="D31" s="54"/>
      <c r="F31" s="54"/>
      <c r="G31" s="54"/>
      <c r="H31" s="54"/>
      <c r="I31" s="54"/>
      <c r="J31" s="54"/>
    </row>
    <row r="32" spans="1:10" x14ac:dyDescent="0.25">
      <c r="B32" s="66"/>
      <c r="H32" s="66"/>
    </row>
    <row r="33" s="66"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37"/>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2" t="s">
        <v>266</v>
      </c>
      <c r="B1" s="53"/>
      <c r="C1" s="53"/>
      <c r="D1" s="53"/>
      <c r="E1" s="53"/>
      <c r="F1" s="53"/>
      <c r="G1" s="53"/>
      <c r="H1" s="53"/>
      <c r="I1" s="53"/>
      <c r="J1" s="53"/>
    </row>
    <row r="2" spans="1:16" s="54" customFormat="1" ht="18.899999999999999" customHeight="1" x14ac:dyDescent="0.3">
      <c r="A2" s="1" t="s">
        <v>247</v>
      </c>
      <c r="B2" s="55"/>
      <c r="C2" s="55"/>
      <c r="D2" s="55"/>
      <c r="E2" s="55"/>
      <c r="F2" s="55"/>
      <c r="G2" s="55"/>
      <c r="H2" s="55"/>
      <c r="I2" s="55"/>
      <c r="J2" s="55"/>
    </row>
    <row r="3" spans="1:16" s="58" customFormat="1" ht="54" customHeight="1" x14ac:dyDescent="0.3">
      <c r="A3" s="107" t="s">
        <v>249</v>
      </c>
      <c r="B3" s="56" t="s">
        <v>238</v>
      </c>
      <c r="C3" s="56" t="s">
        <v>251</v>
      </c>
      <c r="D3" s="56" t="s">
        <v>252</v>
      </c>
      <c r="E3" s="56" t="s">
        <v>239</v>
      </c>
      <c r="F3" s="56" t="s">
        <v>253</v>
      </c>
      <c r="G3" s="56" t="s">
        <v>254</v>
      </c>
      <c r="H3" s="56" t="s">
        <v>240</v>
      </c>
      <c r="I3" s="56" t="s">
        <v>255</v>
      </c>
      <c r="J3" s="57" t="s">
        <v>256</v>
      </c>
      <c r="O3" s="59"/>
      <c r="P3" s="59"/>
    </row>
    <row r="4" spans="1:16" s="54" customFormat="1" ht="18.899999999999999" customHeight="1" x14ac:dyDescent="0.3">
      <c r="A4" s="71" t="s">
        <v>63</v>
      </c>
      <c r="B4" s="61">
        <v>14</v>
      </c>
      <c r="C4" s="108">
        <v>5.8357649020000002</v>
      </c>
      <c r="D4" s="108">
        <v>5.8444633032000004</v>
      </c>
      <c r="E4" s="61" t="s">
        <v>235</v>
      </c>
      <c r="F4" s="108" t="s">
        <v>235</v>
      </c>
      <c r="G4" s="108" t="s">
        <v>235</v>
      </c>
      <c r="H4" s="61">
        <v>12</v>
      </c>
      <c r="I4" s="108">
        <v>4.5402951191999996</v>
      </c>
      <c r="J4" s="108">
        <v>4.5696069860000001</v>
      </c>
    </row>
    <row r="5" spans="1:16" s="54" customFormat="1" ht="18.899999999999999" customHeight="1" x14ac:dyDescent="0.3">
      <c r="A5" s="71" t="s">
        <v>64</v>
      </c>
      <c r="B5" s="61" t="s">
        <v>235</v>
      </c>
      <c r="C5" s="108" t="s">
        <v>235</v>
      </c>
      <c r="D5" s="108" t="s">
        <v>235</v>
      </c>
      <c r="E5" s="61">
        <v>6</v>
      </c>
      <c r="F5" s="108">
        <v>6.0913705584000004</v>
      </c>
      <c r="G5" s="108">
        <v>6.0620217170000004</v>
      </c>
      <c r="H5" s="61" t="s">
        <v>235</v>
      </c>
      <c r="I5" s="108" t="s">
        <v>235</v>
      </c>
      <c r="J5" s="108" t="s">
        <v>235</v>
      </c>
    </row>
    <row r="6" spans="1:16" s="54" customFormat="1" ht="18.899999999999999" customHeight="1" x14ac:dyDescent="0.3">
      <c r="A6" s="71" t="s">
        <v>65</v>
      </c>
      <c r="B6" s="61" t="s">
        <v>235</v>
      </c>
      <c r="C6" s="108" t="s">
        <v>235</v>
      </c>
      <c r="D6" s="108" t="s">
        <v>235</v>
      </c>
      <c r="E6" s="61" t="s">
        <v>235</v>
      </c>
      <c r="F6" s="108" t="s">
        <v>235</v>
      </c>
      <c r="G6" s="108" t="s">
        <v>235</v>
      </c>
      <c r="H6" s="61" t="s">
        <v>235</v>
      </c>
      <c r="I6" s="108" t="s">
        <v>235</v>
      </c>
      <c r="J6" s="108" t="s">
        <v>235</v>
      </c>
    </row>
    <row r="7" spans="1:16" s="54" customFormat="1" ht="18.899999999999999" customHeight="1" x14ac:dyDescent="0.3">
      <c r="A7" s="71" t="s">
        <v>66</v>
      </c>
      <c r="B7" s="61" t="s">
        <v>235</v>
      </c>
      <c r="C7" s="108" t="s">
        <v>235</v>
      </c>
      <c r="D7" s="108" t="s">
        <v>235</v>
      </c>
      <c r="E7" s="61" t="s">
        <v>235</v>
      </c>
      <c r="F7" s="108" t="s">
        <v>235</v>
      </c>
      <c r="G7" s="108" t="s">
        <v>235</v>
      </c>
      <c r="H7" s="61">
        <v>0</v>
      </c>
      <c r="I7" s="108">
        <v>0</v>
      </c>
      <c r="J7" s="108">
        <v>0</v>
      </c>
    </row>
    <row r="8" spans="1:16" s="54" customFormat="1" ht="18.899999999999999" customHeight="1" x14ac:dyDescent="0.3">
      <c r="A8" s="71" t="s">
        <v>67</v>
      </c>
      <c r="B8" s="61">
        <v>17</v>
      </c>
      <c r="C8" s="108">
        <v>9.7926267281000001</v>
      </c>
      <c r="D8" s="108">
        <v>9.4550211895</v>
      </c>
      <c r="E8" s="61">
        <v>13</v>
      </c>
      <c r="F8" s="108">
        <v>8.2435003171000005</v>
      </c>
      <c r="G8" s="108">
        <v>8.0204720251000001</v>
      </c>
      <c r="H8" s="61">
        <v>10</v>
      </c>
      <c r="I8" s="108">
        <v>5.8754406579999996</v>
      </c>
      <c r="J8" s="108">
        <v>5.7666196833000001</v>
      </c>
    </row>
    <row r="9" spans="1:16" s="54" customFormat="1" ht="18.899999999999999" customHeight="1" x14ac:dyDescent="0.3">
      <c r="A9" s="71" t="s">
        <v>68</v>
      </c>
      <c r="B9" s="61">
        <v>7</v>
      </c>
      <c r="C9" s="108">
        <v>14.198782960999999</v>
      </c>
      <c r="D9" s="108">
        <v>13.585812879000001</v>
      </c>
      <c r="E9" s="61">
        <v>7</v>
      </c>
      <c r="F9" s="108">
        <v>14.736842104999999</v>
      </c>
      <c r="G9" s="108">
        <v>14.237906390999999</v>
      </c>
      <c r="H9" s="61">
        <v>6</v>
      </c>
      <c r="I9" s="108">
        <v>11.881188119000001</v>
      </c>
      <c r="J9" s="108">
        <v>11.603281944000001</v>
      </c>
    </row>
    <row r="10" spans="1:16" s="54" customFormat="1" ht="18.899999999999999" customHeight="1" x14ac:dyDescent="0.3">
      <c r="A10" s="73" t="s">
        <v>49</v>
      </c>
      <c r="B10" s="74">
        <v>45</v>
      </c>
      <c r="C10" s="109">
        <v>6.8016928657999998</v>
      </c>
      <c r="D10" s="109">
        <v>6.6396535238999999</v>
      </c>
      <c r="E10" s="74">
        <v>32</v>
      </c>
      <c r="F10" s="109">
        <v>4.6276211135</v>
      </c>
      <c r="G10" s="109">
        <v>4.5627392507</v>
      </c>
      <c r="H10" s="74">
        <v>33</v>
      </c>
      <c r="I10" s="109">
        <v>4.6649703137999996</v>
      </c>
      <c r="J10" s="109">
        <v>4.6333776714999999</v>
      </c>
    </row>
    <row r="11" spans="1:16" ht="18.899999999999999" customHeight="1" x14ac:dyDescent="0.25">
      <c r="A11" s="75" t="s">
        <v>29</v>
      </c>
      <c r="B11" s="76">
        <v>475</v>
      </c>
      <c r="C11" s="110">
        <v>6.2726972598000001</v>
      </c>
      <c r="D11" s="110">
        <v>6.1667380488000001</v>
      </c>
      <c r="E11" s="76">
        <v>379</v>
      </c>
      <c r="F11" s="110">
        <v>4.7864413628999998</v>
      </c>
      <c r="G11" s="110">
        <v>4.7518490993000002</v>
      </c>
      <c r="H11" s="76">
        <v>354</v>
      </c>
      <c r="I11" s="110">
        <v>4.4971797347000004</v>
      </c>
      <c r="J11" s="110">
        <v>4.4971797347000004</v>
      </c>
      <c r="K11" s="77"/>
      <c r="L11" s="77"/>
    </row>
    <row r="12" spans="1:16" ht="18.899999999999999" customHeight="1" x14ac:dyDescent="0.25">
      <c r="A12" s="64" t="s">
        <v>225</v>
      </c>
    </row>
    <row r="13" spans="1:16" s="58" customFormat="1" ht="18.899999999999999" customHeight="1" x14ac:dyDescent="0.3">
      <c r="A13" s="54"/>
      <c r="B13" s="65"/>
      <c r="C13" s="66"/>
      <c r="D13" s="66"/>
      <c r="E13" s="66"/>
      <c r="F13" s="66"/>
      <c r="G13" s="66"/>
      <c r="H13" s="65"/>
      <c r="I13" s="66"/>
      <c r="J13" s="66"/>
      <c r="O13" s="52"/>
      <c r="P13" s="52"/>
    </row>
    <row r="14" spans="1:16" ht="15.6" x14ac:dyDescent="0.3">
      <c r="A14" s="113" t="s">
        <v>261</v>
      </c>
      <c r="B14" s="67"/>
      <c r="C14" s="67"/>
      <c r="D14" s="67"/>
      <c r="E14" s="67"/>
      <c r="F14" s="67"/>
      <c r="G14" s="67"/>
      <c r="H14" s="67"/>
      <c r="I14" s="67"/>
      <c r="J14" s="67"/>
    </row>
    <row r="16" spans="1:16" x14ac:dyDescent="0.25">
      <c r="B16" s="66"/>
      <c r="H16" s="66"/>
    </row>
    <row r="17" s="66" customFormat="1" x14ac:dyDescent="0.25"/>
    <row r="18" s="66" customFormat="1" x14ac:dyDescent="0.25"/>
    <row r="19" s="66" customFormat="1" x14ac:dyDescent="0.25"/>
    <row r="20" s="66" customFormat="1" x14ac:dyDescent="0.25"/>
    <row r="21" s="66" customFormat="1" x14ac:dyDescent="0.25"/>
    <row r="22" s="66" customFormat="1" x14ac:dyDescent="0.25"/>
    <row r="23" s="66" customFormat="1" x14ac:dyDescent="0.25"/>
    <row r="24" s="66" customFormat="1" x14ac:dyDescent="0.25"/>
    <row r="25" s="66" customFormat="1" x14ac:dyDescent="0.25"/>
    <row r="26" s="66" customFormat="1" x14ac:dyDescent="0.25"/>
    <row r="27" s="66" customFormat="1" x14ac:dyDescent="0.25"/>
    <row r="28" s="66" customFormat="1" x14ac:dyDescent="0.25"/>
    <row r="29" s="66" customFormat="1" x14ac:dyDescent="0.25"/>
    <row r="30" s="66" customFormat="1" x14ac:dyDescent="0.25"/>
    <row r="31" s="66" customFormat="1" x14ac:dyDescent="0.25"/>
    <row r="32" s="66" customFormat="1" x14ac:dyDescent="0.25"/>
    <row r="33" spans="1:10" x14ac:dyDescent="0.25">
      <c r="B33" s="66"/>
      <c r="H33" s="66"/>
    </row>
    <row r="34" spans="1:10" x14ac:dyDescent="0.25">
      <c r="B34" s="66"/>
      <c r="H34" s="66"/>
    </row>
    <row r="35" spans="1:10" x14ac:dyDescent="0.25">
      <c r="A35" s="54"/>
      <c r="B35" s="54"/>
      <c r="C35" s="54"/>
      <c r="D35" s="54"/>
      <c r="F35" s="54"/>
      <c r="G35" s="54"/>
      <c r="H35" s="54"/>
      <c r="I35" s="54"/>
      <c r="J35" s="54"/>
    </row>
    <row r="36" spans="1:10" x14ac:dyDescent="0.25">
      <c r="B36" s="66"/>
      <c r="H36" s="66"/>
    </row>
    <row r="37" spans="1:10" x14ac:dyDescent="0.25">
      <c r="B37" s="66"/>
      <c r="H37" s="66"/>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33"/>
  <sheetViews>
    <sheetView showGridLines="0" zoomScale="90" zoomScaleNormal="90" workbookViewId="0"/>
  </sheetViews>
  <sheetFormatPr defaultColWidth="9.33203125" defaultRowHeight="15" x14ac:dyDescent="0.25"/>
  <cols>
    <col min="1" max="1" width="39.554687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2" t="s">
        <v>267</v>
      </c>
      <c r="B1" s="53"/>
      <c r="C1" s="53"/>
      <c r="D1" s="53"/>
      <c r="E1" s="53"/>
      <c r="F1" s="53"/>
      <c r="G1" s="53"/>
      <c r="H1" s="53"/>
      <c r="I1" s="53"/>
      <c r="J1" s="53"/>
    </row>
    <row r="2" spans="1:16" s="54" customFormat="1" ht="18.899999999999999" customHeight="1" x14ac:dyDescent="0.3">
      <c r="A2" s="1" t="s">
        <v>247</v>
      </c>
      <c r="B2" s="55"/>
      <c r="C2" s="55"/>
      <c r="D2" s="55"/>
      <c r="E2" s="55"/>
      <c r="F2" s="55"/>
      <c r="G2" s="55"/>
      <c r="H2" s="55"/>
      <c r="I2" s="55"/>
      <c r="J2" s="55"/>
    </row>
    <row r="3" spans="1:16" s="58" customFormat="1" ht="54" customHeight="1" x14ac:dyDescent="0.3">
      <c r="A3" s="107" t="s">
        <v>249</v>
      </c>
      <c r="B3" s="56" t="s">
        <v>238</v>
      </c>
      <c r="C3" s="56" t="s">
        <v>251</v>
      </c>
      <c r="D3" s="56" t="s">
        <v>252</v>
      </c>
      <c r="E3" s="56" t="s">
        <v>239</v>
      </c>
      <c r="F3" s="56" t="s">
        <v>253</v>
      </c>
      <c r="G3" s="56" t="s">
        <v>254</v>
      </c>
      <c r="H3" s="56" t="s">
        <v>240</v>
      </c>
      <c r="I3" s="56" t="s">
        <v>255</v>
      </c>
      <c r="J3" s="57" t="s">
        <v>256</v>
      </c>
      <c r="O3" s="59"/>
      <c r="P3" s="59"/>
    </row>
    <row r="4" spans="1:16" s="54" customFormat="1" ht="18.899999999999999" customHeight="1" x14ac:dyDescent="0.3">
      <c r="A4" s="71" t="s">
        <v>103</v>
      </c>
      <c r="B4" s="61">
        <v>26</v>
      </c>
      <c r="C4" s="108">
        <v>6.1320754717000003</v>
      </c>
      <c r="D4" s="108">
        <v>6.0637705803999999</v>
      </c>
      <c r="E4" s="61">
        <v>21</v>
      </c>
      <c r="F4" s="108">
        <v>4.6969358085000001</v>
      </c>
      <c r="G4" s="108">
        <v>4.6783188744000004</v>
      </c>
      <c r="H4" s="61">
        <v>23</v>
      </c>
      <c r="I4" s="108">
        <v>5.2391799543999999</v>
      </c>
      <c r="J4" s="108">
        <v>5.2522797401999997</v>
      </c>
    </row>
    <row r="5" spans="1:16" s="54" customFormat="1" ht="18.899999999999999" customHeight="1" x14ac:dyDescent="0.3">
      <c r="A5" s="71" t="s">
        <v>104</v>
      </c>
      <c r="B5" s="61">
        <v>12</v>
      </c>
      <c r="C5" s="108">
        <v>3.8634900192999999</v>
      </c>
      <c r="D5" s="108">
        <v>3.8206682995999999</v>
      </c>
      <c r="E5" s="61">
        <v>20</v>
      </c>
      <c r="F5" s="108">
        <v>5.6915196356999997</v>
      </c>
      <c r="G5" s="108">
        <v>5.6580767094000004</v>
      </c>
      <c r="H5" s="61">
        <v>10</v>
      </c>
      <c r="I5" s="108">
        <v>3.1515915536999999</v>
      </c>
      <c r="J5" s="108">
        <v>3.1547154351</v>
      </c>
    </row>
    <row r="6" spans="1:16" s="54" customFormat="1" ht="18.899999999999999" customHeight="1" x14ac:dyDescent="0.3">
      <c r="A6" s="71" t="s">
        <v>105</v>
      </c>
      <c r="B6" s="61">
        <v>25</v>
      </c>
      <c r="C6" s="108">
        <v>9.9166997223000006</v>
      </c>
      <c r="D6" s="108">
        <v>9.6806059978000008</v>
      </c>
      <c r="E6" s="61">
        <v>10</v>
      </c>
      <c r="F6" s="108">
        <v>4.8590864917000003</v>
      </c>
      <c r="G6" s="108">
        <v>4.7574750562999997</v>
      </c>
      <c r="H6" s="61">
        <v>11</v>
      </c>
      <c r="I6" s="108">
        <v>5.1474029012999996</v>
      </c>
      <c r="J6" s="108">
        <v>5.0846978479000002</v>
      </c>
    </row>
    <row r="7" spans="1:16" s="54" customFormat="1" ht="18.899999999999999" customHeight="1" x14ac:dyDescent="0.3">
      <c r="A7" s="73" t="s">
        <v>94</v>
      </c>
      <c r="B7" s="74">
        <v>63</v>
      </c>
      <c r="C7" s="109">
        <v>6.3849194283999999</v>
      </c>
      <c r="D7" s="109">
        <v>6.2691604183000003</v>
      </c>
      <c r="E7" s="74">
        <v>51</v>
      </c>
      <c r="F7" s="109">
        <v>5.0781638953000003</v>
      </c>
      <c r="G7" s="109">
        <v>5.0373398998000001</v>
      </c>
      <c r="H7" s="74">
        <v>44</v>
      </c>
      <c r="I7" s="109">
        <v>4.5360824741999997</v>
      </c>
      <c r="J7" s="109">
        <v>4.5452355509000002</v>
      </c>
    </row>
    <row r="8" spans="1:16" ht="18.899999999999999" customHeight="1" x14ac:dyDescent="0.25">
      <c r="A8" s="75" t="s">
        <v>29</v>
      </c>
      <c r="B8" s="76">
        <v>475</v>
      </c>
      <c r="C8" s="110">
        <v>6.2726972598000001</v>
      </c>
      <c r="D8" s="110">
        <v>6.1667380488000001</v>
      </c>
      <c r="E8" s="76">
        <v>379</v>
      </c>
      <c r="F8" s="110">
        <v>4.7864413628999998</v>
      </c>
      <c r="G8" s="110">
        <v>4.7518490993000002</v>
      </c>
      <c r="H8" s="76">
        <v>354</v>
      </c>
      <c r="I8" s="110">
        <v>4.4971797347000004</v>
      </c>
      <c r="J8" s="110">
        <v>4.4971797347000004</v>
      </c>
      <c r="K8" s="77"/>
      <c r="L8" s="77"/>
    </row>
    <row r="9" spans="1:16" ht="18.899999999999999" customHeight="1" x14ac:dyDescent="0.25">
      <c r="A9" s="64" t="s">
        <v>225</v>
      </c>
    </row>
    <row r="11" spans="1:16" ht="15.6" x14ac:dyDescent="0.3">
      <c r="A11" s="113" t="s">
        <v>261</v>
      </c>
      <c r="B11" s="67"/>
      <c r="C11" s="67"/>
      <c r="D11" s="67"/>
      <c r="E11" s="67"/>
      <c r="F11" s="67"/>
      <c r="G11" s="67"/>
      <c r="H11" s="67"/>
      <c r="I11" s="67"/>
      <c r="J11" s="67"/>
    </row>
    <row r="12" spans="1:16" x14ac:dyDescent="0.25">
      <c r="B12" s="66"/>
      <c r="H12" s="66"/>
    </row>
    <row r="13" spans="1:16" x14ac:dyDescent="0.25">
      <c r="B13" s="66"/>
      <c r="H13" s="66"/>
    </row>
    <row r="14" spans="1:16" x14ac:dyDescent="0.25">
      <c r="B14" s="66"/>
      <c r="H14" s="66"/>
    </row>
    <row r="15" spans="1:16" x14ac:dyDescent="0.25">
      <c r="B15" s="66"/>
      <c r="H15" s="66"/>
    </row>
    <row r="16" spans="1:16" x14ac:dyDescent="0.25">
      <c r="B16" s="66"/>
      <c r="H16" s="66"/>
    </row>
    <row r="17" spans="1:10" x14ac:dyDescent="0.25">
      <c r="B17" s="66"/>
      <c r="H17" s="66"/>
    </row>
    <row r="18" spans="1:10" x14ac:dyDescent="0.25">
      <c r="B18" s="66"/>
      <c r="H18" s="66"/>
    </row>
    <row r="19" spans="1:10" x14ac:dyDescent="0.25">
      <c r="B19" s="66"/>
      <c r="H19" s="66"/>
    </row>
    <row r="20" spans="1:10" x14ac:dyDescent="0.25">
      <c r="B20" s="66"/>
      <c r="H20" s="66"/>
    </row>
    <row r="21" spans="1:10" x14ac:dyDescent="0.25">
      <c r="B21" s="66"/>
      <c r="H21" s="66"/>
    </row>
    <row r="22" spans="1:10" x14ac:dyDescent="0.25">
      <c r="B22" s="66"/>
      <c r="H22" s="66"/>
    </row>
    <row r="23" spans="1:10" x14ac:dyDescent="0.25">
      <c r="B23" s="66"/>
      <c r="H23" s="66"/>
    </row>
    <row r="24" spans="1:10" x14ac:dyDescent="0.25">
      <c r="B24" s="66"/>
      <c r="H24" s="66"/>
    </row>
    <row r="25" spans="1:10" x14ac:dyDescent="0.25">
      <c r="B25" s="66"/>
      <c r="H25" s="66"/>
    </row>
    <row r="26" spans="1:10" x14ac:dyDescent="0.25">
      <c r="B26" s="66"/>
      <c r="H26" s="66"/>
    </row>
    <row r="27" spans="1:10" x14ac:dyDescent="0.25">
      <c r="B27" s="66"/>
      <c r="H27" s="66"/>
    </row>
    <row r="28" spans="1:10" x14ac:dyDescent="0.25">
      <c r="B28" s="66"/>
      <c r="H28" s="66"/>
    </row>
    <row r="29" spans="1:10" x14ac:dyDescent="0.25">
      <c r="B29" s="66"/>
      <c r="H29" s="66"/>
    </row>
    <row r="30" spans="1:10" x14ac:dyDescent="0.25">
      <c r="B30" s="66"/>
      <c r="H30" s="66"/>
    </row>
    <row r="31" spans="1:10" x14ac:dyDescent="0.25">
      <c r="A31" s="54"/>
      <c r="B31" s="54"/>
      <c r="C31" s="54"/>
      <c r="D31" s="54"/>
      <c r="F31" s="54"/>
      <c r="G31" s="54"/>
      <c r="H31" s="54"/>
      <c r="I31" s="54"/>
      <c r="J31" s="54"/>
    </row>
    <row r="32" spans="1:10" x14ac:dyDescent="0.25">
      <c r="B32" s="66"/>
      <c r="H32" s="66"/>
    </row>
    <row r="33" s="66"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32"/>
  <sheetViews>
    <sheetView showGridLines="0" zoomScale="80" zoomScaleNormal="80" workbookViewId="0"/>
  </sheetViews>
  <sheetFormatPr defaultColWidth="9.33203125" defaultRowHeight="15" x14ac:dyDescent="0.25"/>
  <cols>
    <col min="1" max="1" width="55.44140625" style="66" customWidth="1"/>
    <col min="2" max="2" width="20.77734375" style="65" customWidth="1"/>
    <col min="3" max="7" width="20.77734375" style="66" customWidth="1"/>
    <col min="8" max="8" width="20.77734375" style="65" customWidth="1"/>
    <col min="9" max="10" width="20.77734375" style="66" customWidth="1"/>
    <col min="11" max="12" width="10.5546875" style="66" customWidth="1"/>
    <col min="13" max="16384" width="9.33203125" style="66"/>
  </cols>
  <sheetData>
    <row r="1" spans="1:16" s="54" customFormat="1" ht="18.899999999999999" customHeight="1" x14ac:dyDescent="0.3">
      <c r="A1" s="112" t="s">
        <v>268</v>
      </c>
      <c r="B1" s="53"/>
      <c r="C1" s="53"/>
      <c r="D1" s="53"/>
      <c r="E1" s="53"/>
      <c r="F1" s="53"/>
      <c r="G1" s="53"/>
      <c r="H1" s="53"/>
      <c r="I1" s="53"/>
      <c r="J1" s="53"/>
    </row>
    <row r="2" spans="1:16" s="54" customFormat="1" ht="18.899999999999999" customHeight="1" x14ac:dyDescent="0.3">
      <c r="A2" s="1" t="s">
        <v>247</v>
      </c>
      <c r="B2" s="55"/>
      <c r="C2" s="55"/>
      <c r="D2" s="55"/>
      <c r="E2" s="55"/>
      <c r="F2" s="55"/>
      <c r="G2" s="55"/>
      <c r="H2" s="55"/>
      <c r="I2" s="55"/>
      <c r="J2" s="55"/>
    </row>
    <row r="3" spans="1:16" s="58" customFormat="1" ht="54" customHeight="1" x14ac:dyDescent="0.3">
      <c r="A3" s="107" t="s">
        <v>249</v>
      </c>
      <c r="B3" s="56" t="s">
        <v>238</v>
      </c>
      <c r="C3" s="56" t="s">
        <v>251</v>
      </c>
      <c r="D3" s="56" t="s">
        <v>252</v>
      </c>
      <c r="E3" s="56" t="s">
        <v>239</v>
      </c>
      <c r="F3" s="56" t="s">
        <v>253</v>
      </c>
      <c r="G3" s="56" t="s">
        <v>254</v>
      </c>
      <c r="H3" s="56" t="s">
        <v>240</v>
      </c>
      <c r="I3" s="56" t="s">
        <v>255</v>
      </c>
      <c r="J3" s="57" t="s">
        <v>256</v>
      </c>
      <c r="O3" s="59"/>
      <c r="P3" s="59"/>
    </row>
    <row r="4" spans="1:16" s="54" customFormat="1" ht="56.25" customHeight="1" x14ac:dyDescent="0.3">
      <c r="A4" s="78" t="s">
        <v>69</v>
      </c>
      <c r="B4" s="61">
        <v>25</v>
      </c>
      <c r="C4" s="108">
        <v>8.0360012857999994</v>
      </c>
      <c r="D4" s="108">
        <v>7.8505246840999998</v>
      </c>
      <c r="E4" s="61">
        <v>24</v>
      </c>
      <c r="F4" s="108">
        <v>8.2023239918000002</v>
      </c>
      <c r="G4" s="108">
        <v>8.0325199089999995</v>
      </c>
      <c r="H4" s="61">
        <v>25</v>
      </c>
      <c r="I4" s="108">
        <v>9.1340884179999993</v>
      </c>
      <c r="J4" s="108">
        <v>9.0044831568999992</v>
      </c>
    </row>
    <row r="5" spans="1:16" s="54" customFormat="1" ht="56.25" customHeight="1" x14ac:dyDescent="0.3">
      <c r="A5" s="78" t="s">
        <v>70</v>
      </c>
      <c r="B5" s="61">
        <v>43</v>
      </c>
      <c r="C5" s="108">
        <v>10.388982845999999</v>
      </c>
      <c r="D5" s="108">
        <v>9.9804033735999997</v>
      </c>
      <c r="E5" s="61">
        <v>27</v>
      </c>
      <c r="F5" s="108">
        <v>6.8337129840999999</v>
      </c>
      <c r="G5" s="108">
        <v>6.6082406063999999</v>
      </c>
      <c r="H5" s="61">
        <v>24</v>
      </c>
      <c r="I5" s="108">
        <v>6.1287027579000002</v>
      </c>
      <c r="J5" s="108">
        <v>5.9752125767999997</v>
      </c>
    </row>
    <row r="6" spans="1:16" s="54" customFormat="1" ht="56.25" customHeight="1" x14ac:dyDescent="0.3">
      <c r="A6" s="78" t="s">
        <v>71</v>
      </c>
      <c r="B6" s="61">
        <v>17</v>
      </c>
      <c r="C6" s="108">
        <v>12.801204819000001</v>
      </c>
      <c r="D6" s="108">
        <v>12.275318993999999</v>
      </c>
      <c r="E6" s="61">
        <v>16</v>
      </c>
      <c r="F6" s="108">
        <v>12.451361867999999</v>
      </c>
      <c r="G6" s="108">
        <v>12.006495204</v>
      </c>
      <c r="H6" s="61">
        <v>10</v>
      </c>
      <c r="I6" s="108">
        <v>8.7336244540999992</v>
      </c>
      <c r="J6" s="108">
        <v>8.4763433944000006</v>
      </c>
    </row>
    <row r="7" spans="1:16" s="54" customFormat="1" ht="18.600000000000001" customHeight="1" x14ac:dyDescent="0.3">
      <c r="A7" s="73" t="s">
        <v>92</v>
      </c>
      <c r="B7" s="74">
        <v>85</v>
      </c>
      <c r="C7" s="109">
        <v>9.9090697131999992</v>
      </c>
      <c r="D7" s="109">
        <v>9.3675701886000002</v>
      </c>
      <c r="E7" s="74">
        <v>67</v>
      </c>
      <c r="F7" s="109">
        <v>8.2087723596999993</v>
      </c>
      <c r="G7" s="109">
        <v>7.8542645702999998</v>
      </c>
      <c r="H7" s="74">
        <v>59</v>
      </c>
      <c r="I7" s="109">
        <v>7.566042575</v>
      </c>
      <c r="J7" s="109">
        <v>7.3138428957999997</v>
      </c>
    </row>
    <row r="8" spans="1:16" ht="18.899999999999999" customHeight="1" x14ac:dyDescent="0.25">
      <c r="A8" s="75" t="s">
        <v>29</v>
      </c>
      <c r="B8" s="76">
        <v>475</v>
      </c>
      <c r="C8" s="110">
        <v>6.2726972598000001</v>
      </c>
      <c r="D8" s="110">
        <v>6.1667380488000001</v>
      </c>
      <c r="E8" s="76">
        <v>379</v>
      </c>
      <c r="F8" s="110">
        <v>4.7864413628999998</v>
      </c>
      <c r="G8" s="110">
        <v>4.7518490993000002</v>
      </c>
      <c r="H8" s="76">
        <v>354</v>
      </c>
      <c r="I8" s="110">
        <v>4.4971797347000004</v>
      </c>
      <c r="J8" s="110">
        <v>4.4971797347000004</v>
      </c>
      <c r="K8" s="77"/>
      <c r="L8" s="77"/>
    </row>
    <row r="9" spans="1:16" ht="18.899999999999999" customHeight="1" x14ac:dyDescent="0.25">
      <c r="A9" s="64" t="s">
        <v>225</v>
      </c>
    </row>
    <row r="11" spans="1:16" ht="15.6" x14ac:dyDescent="0.3">
      <c r="A11" s="113" t="s">
        <v>261</v>
      </c>
      <c r="B11" s="67"/>
      <c r="C11" s="67"/>
      <c r="D11" s="67"/>
      <c r="E11" s="67"/>
      <c r="F11" s="67"/>
      <c r="G11" s="67"/>
      <c r="H11" s="67"/>
      <c r="I11" s="67"/>
      <c r="J11" s="67"/>
    </row>
    <row r="12" spans="1:16" x14ac:dyDescent="0.25">
      <c r="B12" s="66"/>
      <c r="H12" s="66"/>
    </row>
    <row r="13" spans="1:16" x14ac:dyDescent="0.25">
      <c r="B13" s="66"/>
      <c r="H13" s="66"/>
    </row>
    <row r="14" spans="1:16" x14ac:dyDescent="0.25">
      <c r="B14" s="66"/>
      <c r="H14" s="66"/>
    </row>
    <row r="15" spans="1:16" x14ac:dyDescent="0.25">
      <c r="B15" s="66"/>
      <c r="H15" s="66"/>
    </row>
    <row r="16" spans="1:16" x14ac:dyDescent="0.25">
      <c r="B16" s="66"/>
      <c r="H16" s="66"/>
    </row>
    <row r="17" spans="1:10" x14ac:dyDescent="0.25">
      <c r="B17" s="66"/>
      <c r="H17" s="66"/>
    </row>
    <row r="18" spans="1:10" x14ac:dyDescent="0.25">
      <c r="B18" s="66"/>
      <c r="H18" s="66"/>
    </row>
    <row r="19" spans="1:10" x14ac:dyDescent="0.25">
      <c r="B19" s="66"/>
      <c r="H19" s="66"/>
    </row>
    <row r="20" spans="1:10" x14ac:dyDescent="0.25">
      <c r="B20" s="66"/>
      <c r="H20" s="66"/>
    </row>
    <row r="21" spans="1:10" x14ac:dyDescent="0.25">
      <c r="B21" s="66"/>
      <c r="H21" s="66"/>
    </row>
    <row r="22" spans="1:10" x14ac:dyDescent="0.25">
      <c r="B22" s="66"/>
      <c r="H22" s="66"/>
    </row>
    <row r="23" spans="1:10" x14ac:dyDescent="0.25">
      <c r="B23" s="66"/>
      <c r="H23" s="66"/>
    </row>
    <row r="24" spans="1:10" x14ac:dyDescent="0.25">
      <c r="B24" s="66"/>
      <c r="H24" s="66"/>
    </row>
    <row r="25" spans="1:10" x14ac:dyDescent="0.25">
      <c r="B25" s="66"/>
      <c r="H25" s="66"/>
    </row>
    <row r="26" spans="1:10" x14ac:dyDescent="0.25">
      <c r="B26" s="66"/>
      <c r="H26" s="66"/>
    </row>
    <row r="27" spans="1:10" x14ac:dyDescent="0.25">
      <c r="B27" s="66"/>
      <c r="H27" s="66"/>
    </row>
    <row r="28" spans="1:10" x14ac:dyDescent="0.25">
      <c r="B28" s="66"/>
      <c r="H28" s="66"/>
    </row>
    <row r="29" spans="1:10" x14ac:dyDescent="0.25">
      <c r="B29" s="66"/>
      <c r="H29" s="66"/>
    </row>
    <row r="30" spans="1:10" x14ac:dyDescent="0.25">
      <c r="A30" s="54"/>
      <c r="B30" s="54"/>
      <c r="C30" s="54"/>
      <c r="D30" s="54"/>
      <c r="F30" s="54"/>
      <c r="G30" s="54"/>
      <c r="H30" s="54"/>
      <c r="I30" s="54"/>
      <c r="J30" s="54"/>
    </row>
    <row r="31" spans="1:10" x14ac:dyDescent="0.25">
      <c r="B31" s="66"/>
      <c r="H31" s="66"/>
    </row>
    <row r="32" spans="1:10" x14ac:dyDescent="0.25">
      <c r="B32" s="66"/>
      <c r="H32" s="66"/>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3"/>
  <sheetViews>
    <sheetView showGridLines="0" workbookViewId="0"/>
  </sheetViews>
  <sheetFormatPr defaultColWidth="9.33203125" defaultRowHeight="15" x14ac:dyDescent="0.25"/>
  <cols>
    <col min="1" max="1" width="41.5546875" style="66" customWidth="1"/>
    <col min="2" max="2" width="16.109375" style="65" customWidth="1"/>
    <col min="3" max="7" width="16.109375" style="66" customWidth="1"/>
    <col min="8" max="8" width="16.109375" style="65" customWidth="1"/>
    <col min="9" max="10" width="16.109375" style="66" customWidth="1"/>
    <col min="11" max="12" width="10.5546875" style="66" customWidth="1"/>
    <col min="13" max="16384" width="9.33203125" style="66"/>
  </cols>
  <sheetData>
    <row r="1" spans="1:8" s="54" customFormat="1" ht="18.899999999999999" customHeight="1" x14ac:dyDescent="0.3">
      <c r="A1" s="112" t="s">
        <v>269</v>
      </c>
      <c r="B1" s="53"/>
      <c r="C1" s="53"/>
      <c r="D1" s="53"/>
      <c r="E1" s="53"/>
    </row>
    <row r="2" spans="1:8" s="54" customFormat="1" ht="18.899999999999999" customHeight="1" x14ac:dyDescent="0.3">
      <c r="A2" s="1" t="s">
        <v>244</v>
      </c>
      <c r="B2" s="55"/>
      <c r="C2" s="55"/>
      <c r="D2" s="55"/>
      <c r="E2" s="79"/>
    </row>
    <row r="3" spans="1:8" ht="31.2" x14ac:dyDescent="0.25">
      <c r="A3" s="68" t="s">
        <v>30</v>
      </c>
      <c r="B3" s="69" t="s">
        <v>241</v>
      </c>
      <c r="C3" s="69" t="s">
        <v>242</v>
      </c>
      <c r="D3" s="70" t="s">
        <v>243</v>
      </c>
      <c r="H3" s="66"/>
    </row>
    <row r="4" spans="1:8" ht="18.899999999999999" customHeight="1" x14ac:dyDescent="0.25">
      <c r="A4" s="71" t="s">
        <v>99</v>
      </c>
      <c r="B4" s="72">
        <v>4.4133455374999997</v>
      </c>
      <c r="C4" s="72">
        <v>4.0942044962999997</v>
      </c>
      <c r="D4" s="72">
        <v>4.7137836454000004</v>
      </c>
      <c r="F4" s="34"/>
      <c r="G4" s="35"/>
      <c r="H4" s="35"/>
    </row>
    <row r="5" spans="1:8" ht="18.899999999999999" customHeight="1" x14ac:dyDescent="0.25">
      <c r="A5" s="71" t="s">
        <v>33</v>
      </c>
      <c r="B5" s="72">
        <v>7.6049131775000003</v>
      </c>
      <c r="C5" s="72">
        <v>4.3021244956000002</v>
      </c>
      <c r="D5" s="72">
        <v>4.2861962623999998</v>
      </c>
      <c r="F5" s="51"/>
      <c r="G5" s="50"/>
      <c r="H5" s="50"/>
    </row>
    <row r="6" spans="1:8" ht="18.899999999999999" customHeight="1" x14ac:dyDescent="0.25">
      <c r="A6" s="71" t="s">
        <v>32</v>
      </c>
      <c r="B6" s="72">
        <v>5.6269481789000002</v>
      </c>
      <c r="C6" s="72">
        <v>3.8285646358999998</v>
      </c>
      <c r="D6" s="72">
        <v>4.4484778502999998</v>
      </c>
      <c r="F6" s="51"/>
      <c r="G6" s="50"/>
      <c r="H6" s="50"/>
    </row>
    <row r="7" spans="1:8" ht="18.899999999999999" customHeight="1" x14ac:dyDescent="0.25">
      <c r="A7" s="71" t="s">
        <v>31</v>
      </c>
      <c r="B7" s="72">
        <v>7.8726506616999998</v>
      </c>
      <c r="C7" s="72">
        <v>4.2013324482999996</v>
      </c>
      <c r="D7" s="72">
        <v>5.2826079008000004</v>
      </c>
      <c r="F7" s="51"/>
      <c r="G7" s="50"/>
      <c r="H7" s="50"/>
    </row>
    <row r="8" spans="1:8" ht="18.899999999999999" customHeight="1" x14ac:dyDescent="0.25">
      <c r="A8" s="71" t="s">
        <v>98</v>
      </c>
      <c r="B8" s="72">
        <v>9.0291766805000009</v>
      </c>
      <c r="C8" s="72">
        <v>8.1805904212999998</v>
      </c>
      <c r="D8" s="72">
        <v>7.2856962377999999</v>
      </c>
      <c r="F8" s="51"/>
      <c r="G8" s="50"/>
      <c r="H8" s="50"/>
    </row>
    <row r="9" spans="1:8" ht="18.899999999999999" customHeight="1" x14ac:dyDescent="0.25">
      <c r="A9" s="71" t="s">
        <v>97</v>
      </c>
      <c r="B9" s="72">
        <v>4.1879144052999999</v>
      </c>
      <c r="C9" s="72">
        <v>2.9021690251000001</v>
      </c>
      <c r="D9" s="72">
        <v>1.8646927317999999</v>
      </c>
      <c r="F9" s="44"/>
      <c r="G9" s="43"/>
    </row>
    <row r="10" spans="1:8" ht="18.899999999999999" customHeight="1" x14ac:dyDescent="0.25">
      <c r="A10" s="71" t="s">
        <v>36</v>
      </c>
      <c r="B10" s="72">
        <v>5.7793304901999996</v>
      </c>
      <c r="C10" s="72">
        <v>3.0312983420999999</v>
      </c>
      <c r="D10" s="72">
        <v>2.8885487789000002</v>
      </c>
      <c r="F10" s="51"/>
      <c r="G10" s="50"/>
      <c r="H10" s="50"/>
    </row>
    <row r="11" spans="1:8" ht="18.899999999999999" customHeight="1" x14ac:dyDescent="0.25">
      <c r="A11" s="71" t="s">
        <v>35</v>
      </c>
      <c r="B11" s="72">
        <v>5.2014405207000003</v>
      </c>
      <c r="C11" s="72">
        <v>3.8936313854</v>
      </c>
      <c r="D11" s="72">
        <v>4.2368028758999996</v>
      </c>
      <c r="F11" s="51"/>
      <c r="G11" s="50"/>
      <c r="H11" s="50"/>
    </row>
    <row r="12" spans="1:8" ht="18.899999999999999" customHeight="1" x14ac:dyDescent="0.25">
      <c r="A12" s="71" t="s">
        <v>34</v>
      </c>
      <c r="B12" s="72">
        <v>4.5473921115999998</v>
      </c>
      <c r="C12" s="72">
        <v>5.4432611205999999</v>
      </c>
      <c r="D12" s="72">
        <v>4.1740987374999996</v>
      </c>
      <c r="F12" s="51"/>
      <c r="G12" s="50"/>
      <c r="H12" s="50"/>
    </row>
    <row r="13" spans="1:8" ht="18.899999999999999" customHeight="1" x14ac:dyDescent="0.25">
      <c r="A13" s="71" t="s">
        <v>100</v>
      </c>
      <c r="B13" s="72">
        <v>6.7266897046</v>
      </c>
      <c r="C13" s="72">
        <v>5.8395007417000002</v>
      </c>
      <c r="D13" s="72">
        <v>5.0849557074999998</v>
      </c>
      <c r="F13" s="51"/>
      <c r="G13" s="50"/>
      <c r="H13" s="50"/>
    </row>
    <row r="14" spans="1:8" ht="18.899999999999999" customHeight="1" x14ac:dyDescent="0.25">
      <c r="A14" s="71" t="s">
        <v>77</v>
      </c>
      <c r="B14" s="72" t="s">
        <v>235</v>
      </c>
      <c r="C14" s="72" t="s">
        <v>235</v>
      </c>
      <c r="D14" s="72" t="s">
        <v>235</v>
      </c>
      <c r="H14" s="66"/>
    </row>
    <row r="15" spans="1:8" ht="18.899999999999999" customHeight="1" x14ac:dyDescent="0.25">
      <c r="A15" s="64" t="s">
        <v>225</v>
      </c>
    </row>
    <row r="16" spans="1:8" x14ac:dyDescent="0.25">
      <c r="B16" s="66"/>
      <c r="H16" s="66"/>
    </row>
    <row r="17" spans="1:10" ht="15.6" x14ac:dyDescent="0.3">
      <c r="A17" s="113" t="s">
        <v>261</v>
      </c>
      <c r="B17" s="66"/>
      <c r="H17" s="66"/>
    </row>
    <row r="18" spans="1:10" x14ac:dyDescent="0.25">
      <c r="B18" s="66"/>
      <c r="H18" s="66"/>
    </row>
    <row r="19" spans="1:10" x14ac:dyDescent="0.25">
      <c r="B19" s="66"/>
      <c r="H19" s="66"/>
    </row>
    <row r="20" spans="1:10" x14ac:dyDescent="0.25">
      <c r="B20" s="66"/>
      <c r="H20" s="66"/>
    </row>
    <row r="21" spans="1:10" x14ac:dyDescent="0.25">
      <c r="B21" s="66"/>
      <c r="H21" s="66"/>
    </row>
    <row r="22" spans="1:10" x14ac:dyDescent="0.25">
      <c r="B22" s="66"/>
      <c r="H22" s="66"/>
    </row>
    <row r="23" spans="1:10" x14ac:dyDescent="0.25">
      <c r="B23" s="66"/>
      <c r="H23" s="66"/>
    </row>
    <row r="24" spans="1:10" x14ac:dyDescent="0.25">
      <c r="B24" s="66"/>
      <c r="H24" s="66"/>
    </row>
    <row r="25" spans="1:10" x14ac:dyDescent="0.25">
      <c r="B25" s="66"/>
      <c r="H25" s="66"/>
    </row>
    <row r="26" spans="1:10" x14ac:dyDescent="0.25">
      <c r="B26" s="66"/>
      <c r="H26" s="66"/>
    </row>
    <row r="27" spans="1:10" x14ac:dyDescent="0.25">
      <c r="B27" s="66"/>
      <c r="H27" s="66"/>
    </row>
    <row r="28" spans="1:10" x14ac:dyDescent="0.25">
      <c r="B28" s="66"/>
      <c r="H28" s="66"/>
    </row>
    <row r="29" spans="1:10" x14ac:dyDescent="0.25">
      <c r="B29" s="66"/>
      <c r="H29" s="66"/>
    </row>
    <row r="30" spans="1:10" x14ac:dyDescent="0.25">
      <c r="B30" s="66"/>
      <c r="H30" s="66"/>
    </row>
    <row r="31" spans="1:10" x14ac:dyDescent="0.25">
      <c r="A31" s="54"/>
      <c r="B31" s="54"/>
      <c r="C31" s="54"/>
      <c r="D31" s="54"/>
      <c r="F31" s="54"/>
      <c r="G31" s="54"/>
      <c r="H31" s="54"/>
      <c r="I31" s="54"/>
      <c r="J31" s="54"/>
    </row>
    <row r="32" spans="1:10" x14ac:dyDescent="0.25">
      <c r="B32" s="66"/>
      <c r="H32" s="66"/>
    </row>
    <row r="33" s="66" customFormat="1" x14ac:dyDescent="0.25"/>
  </sheetData>
  <pageMargins left="0.75" right="0.75" top="0.7" bottom="0.7" header="0.31496062992126" footer="0.31496062992126"/>
  <pageSetup paperSize="3" scale="79"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C4E16-15C4-4452-ACDE-90594895B16E}">
  <sheetPr>
    <tabColor theme="3"/>
  </sheetPr>
  <dimension ref="A1:J37"/>
  <sheetViews>
    <sheetView showGridLines="0" workbookViewId="0"/>
  </sheetViews>
  <sheetFormatPr defaultColWidth="9.33203125" defaultRowHeight="15" x14ac:dyDescent="0.25"/>
  <cols>
    <col min="1" max="1" width="41.5546875" style="66" customWidth="1"/>
    <col min="2" max="2" width="16.109375" style="65" customWidth="1"/>
    <col min="3" max="7" width="16.109375" style="66" customWidth="1"/>
    <col min="8" max="8" width="16.109375" style="65" customWidth="1"/>
    <col min="9" max="10" width="16.109375" style="66" customWidth="1"/>
    <col min="11" max="12" width="10.5546875" style="66" customWidth="1"/>
    <col min="13" max="16384" width="9.33203125" style="66"/>
  </cols>
  <sheetData>
    <row r="1" spans="1:8" s="54" customFormat="1" ht="18.899999999999999" customHeight="1" x14ac:dyDescent="0.3">
      <c r="A1" s="112" t="s">
        <v>270</v>
      </c>
      <c r="B1" s="80"/>
      <c r="C1" s="81"/>
      <c r="D1" s="81"/>
    </row>
    <row r="2" spans="1:8" s="54" customFormat="1" ht="18.899999999999999" customHeight="1" x14ac:dyDescent="0.3">
      <c r="A2" s="68" t="s">
        <v>183</v>
      </c>
      <c r="B2" s="70" t="s">
        <v>182</v>
      </c>
      <c r="C2" s="82"/>
      <c r="D2" s="81"/>
      <c r="E2" s="82"/>
    </row>
    <row r="3" spans="1:8" ht="18.899999999999999" customHeight="1" x14ac:dyDescent="0.25">
      <c r="A3" s="71" t="s">
        <v>172</v>
      </c>
      <c r="B3" s="83">
        <v>3.0292658E-3</v>
      </c>
      <c r="H3" s="66"/>
    </row>
    <row r="4" spans="1:8" ht="18.899999999999999" customHeight="1" x14ac:dyDescent="0.25">
      <c r="A4" s="71" t="s">
        <v>173</v>
      </c>
      <c r="B4" s="83">
        <v>1.06635698E-2</v>
      </c>
      <c r="H4" s="66"/>
    </row>
    <row r="5" spans="1:8" ht="18.899999999999999" customHeight="1" x14ac:dyDescent="0.25">
      <c r="A5" s="71" t="s">
        <v>174</v>
      </c>
      <c r="B5" s="83">
        <v>3.9504529500000003E-2</v>
      </c>
      <c r="H5" s="66"/>
    </row>
    <row r="6" spans="1:8" ht="18.899999999999999" customHeight="1" x14ac:dyDescent="0.25">
      <c r="A6" s="71" t="s">
        <v>178</v>
      </c>
      <c r="B6" s="83">
        <v>0.88435915080000005</v>
      </c>
      <c r="H6" s="66"/>
    </row>
    <row r="7" spans="1:8" ht="18.899999999999999" customHeight="1" x14ac:dyDescent="0.25">
      <c r="A7" s="71" t="s">
        <v>179</v>
      </c>
      <c r="B7" s="83">
        <v>0.70685419989999998</v>
      </c>
      <c r="H7" s="66"/>
    </row>
    <row r="8" spans="1:8" ht="18.899999999999999" customHeight="1" x14ac:dyDescent="0.25">
      <c r="A8" s="71" t="s">
        <v>175</v>
      </c>
      <c r="B8" s="83">
        <v>0.16428236609999999</v>
      </c>
      <c r="H8" s="66"/>
    </row>
    <row r="9" spans="1:8" ht="18.899999999999999" customHeight="1" x14ac:dyDescent="0.25">
      <c r="A9" s="71" t="s">
        <v>176</v>
      </c>
      <c r="B9" s="83">
        <v>6.0119609999999995E-4</v>
      </c>
      <c r="H9" s="66"/>
    </row>
    <row r="10" spans="1:8" ht="18.899999999999999" customHeight="1" x14ac:dyDescent="0.25">
      <c r="A10" s="71" t="s">
        <v>177</v>
      </c>
      <c r="B10" s="83">
        <v>5.6338720000000001E-4</v>
      </c>
      <c r="H10" s="66"/>
    </row>
    <row r="11" spans="1:8" ht="18.899999999999999" customHeight="1" x14ac:dyDescent="0.25">
      <c r="A11" s="71" t="s">
        <v>180</v>
      </c>
      <c r="B11" s="83">
        <v>9.6995178299999998E-2</v>
      </c>
      <c r="H11" s="66"/>
    </row>
    <row r="12" spans="1:8" ht="18.899999999999999" customHeight="1" x14ac:dyDescent="0.25">
      <c r="A12" s="71" t="s">
        <v>181</v>
      </c>
      <c r="B12" s="83">
        <v>0.66351743529999996</v>
      </c>
      <c r="H12" s="66"/>
    </row>
    <row r="13" spans="1:8" ht="18.899999999999999" customHeight="1" x14ac:dyDescent="0.25">
      <c r="A13" s="64" t="s">
        <v>262</v>
      </c>
      <c r="B13" s="114"/>
    </row>
    <row r="15" spans="1:8" ht="15.6" x14ac:dyDescent="0.3">
      <c r="A15" s="113" t="s">
        <v>261</v>
      </c>
    </row>
    <row r="16" spans="1:8" x14ac:dyDescent="0.25">
      <c r="B16" s="66"/>
      <c r="H16" s="66"/>
    </row>
    <row r="17" s="66" customFormat="1" x14ac:dyDescent="0.25"/>
    <row r="18" s="66" customFormat="1" x14ac:dyDescent="0.25"/>
    <row r="19" s="66" customFormat="1" x14ac:dyDescent="0.25"/>
    <row r="20" s="66" customFormat="1" x14ac:dyDescent="0.25"/>
    <row r="21" s="66" customFormat="1" x14ac:dyDescent="0.25"/>
    <row r="22" s="66" customFormat="1" x14ac:dyDescent="0.25"/>
    <row r="23" s="66" customFormat="1" x14ac:dyDescent="0.25"/>
    <row r="24" s="66" customFormat="1" x14ac:dyDescent="0.25"/>
    <row r="25" s="66" customFormat="1" x14ac:dyDescent="0.25"/>
    <row r="26" s="66" customFormat="1" x14ac:dyDescent="0.25"/>
    <row r="27" s="66" customFormat="1" x14ac:dyDescent="0.25"/>
    <row r="28" s="66" customFormat="1" x14ac:dyDescent="0.25"/>
    <row r="29" s="66" customFormat="1" x14ac:dyDescent="0.25"/>
    <row r="30" s="66" customFormat="1" x14ac:dyDescent="0.25"/>
    <row r="31" s="66" customFormat="1" x14ac:dyDescent="0.25"/>
    <row r="32" s="66" customFormat="1" x14ac:dyDescent="0.25"/>
    <row r="33" spans="1:10" x14ac:dyDescent="0.25">
      <c r="B33" s="66"/>
      <c r="H33" s="66"/>
    </row>
    <row r="34" spans="1:10" x14ac:dyDescent="0.25">
      <c r="B34" s="66"/>
      <c r="H34" s="66"/>
    </row>
    <row r="35" spans="1:10" x14ac:dyDescent="0.25">
      <c r="A35" s="54"/>
      <c r="B35" s="54"/>
      <c r="C35" s="54"/>
      <c r="D35" s="54"/>
      <c r="F35" s="54"/>
      <c r="G35" s="54"/>
      <c r="H35" s="54"/>
      <c r="I35" s="54"/>
      <c r="J35" s="54"/>
    </row>
    <row r="36" spans="1:10" x14ac:dyDescent="0.25">
      <c r="B36" s="66"/>
      <c r="H36" s="66"/>
    </row>
    <row r="37" spans="1:10" x14ac:dyDescent="0.25">
      <c r="B37" s="66"/>
      <c r="H37" s="66"/>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A5" sqref="A5"/>
    </sheetView>
  </sheetViews>
  <sheetFormatPr defaultRowHeight="14.4" x14ac:dyDescent="0.3"/>
  <cols>
    <col min="1" max="1" width="5.88671875" customWidth="1"/>
    <col min="2" max="2" width="25.5546875" style="26" customWidth="1"/>
    <col min="4" max="4" width="11.88671875" style="27" bestFit="1" customWidth="1"/>
    <col min="5" max="5" width="26.5546875" style="26" customWidth="1"/>
    <col min="6" max="6" width="10.44140625" style="86" customWidth="1"/>
    <col min="7" max="7" width="23.109375" style="86" customWidth="1"/>
    <col min="8" max="8" width="11.44140625" style="86" customWidth="1"/>
    <col min="9" max="10" width="11.44140625" style="12" customWidth="1"/>
    <col min="11" max="11" width="15.109375" style="12" customWidth="1"/>
    <col min="12" max="12" width="2.5546875" style="12" customWidth="1"/>
    <col min="13" max="13" width="9.109375" style="87" bestFit="1" customWidth="1"/>
    <col min="14" max="14" width="11.6640625" style="43"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6" t="str">
        <f>'Raw Data'!B4</f>
        <v>Crude and Age &amp; Sex Adjusted Average Annual Infant Mortality Rates by Regions, born 2007-2011, 2012-2016 &amp; 2017-2021(ref), per 1000 live births (death in first 364 days)</v>
      </c>
    </row>
    <row r="3" spans="1:34" x14ac:dyDescent="0.3">
      <c r="B3" s="26" t="str">
        <f>'Raw Data'!B6</f>
        <v xml:space="preserve">date:     March 12, 2025 </v>
      </c>
    </row>
    <row r="4" spans="1:34" x14ac:dyDescent="0.3">
      <c r="AD4"/>
      <c r="AE4"/>
    </row>
    <row r="5" spans="1:34" s="3" customFormat="1" x14ac:dyDescent="0.3">
      <c r="A5" s="3" t="s">
        <v>136</v>
      </c>
      <c r="B5" s="2" t="s">
        <v>101</v>
      </c>
      <c r="C5" s="3" t="s">
        <v>73</v>
      </c>
      <c r="D5" s="25" t="s">
        <v>200</v>
      </c>
      <c r="E5" s="2" t="s">
        <v>201</v>
      </c>
      <c r="F5" s="7" t="s">
        <v>231</v>
      </c>
      <c r="G5" s="7" t="s">
        <v>232</v>
      </c>
      <c r="H5" s="7" t="s">
        <v>233</v>
      </c>
      <c r="I5" s="13"/>
      <c r="J5" s="15" t="s">
        <v>165</v>
      </c>
      <c r="K5" s="43"/>
    </row>
    <row r="6" spans="1:34" x14ac:dyDescent="0.3">
      <c r="A6">
        <v>6</v>
      </c>
      <c r="B6" s="26" t="s">
        <v>74</v>
      </c>
      <c r="C6" t="str">
        <f>IF('Raw Data'!BC13&lt;0,CONCATENATE("(",-1*'Raw Data'!BC13,")"),'Raw Data'!BC13)</f>
        <v>(a)</v>
      </c>
      <c r="D6" s="27" t="s">
        <v>48</v>
      </c>
      <c r="E6" s="26" t="str">
        <f t="shared" ref="E6:E11" si="0">CONCATENATE(B6)&amp; (C6)</f>
        <v>Manitoba (a)</v>
      </c>
      <c r="F6" s="12">
        <f>'Raw Data'!E13</f>
        <v>6.1667380488000001</v>
      </c>
      <c r="G6" s="12">
        <f>'Raw Data'!Q13</f>
        <v>4.7518490993000002</v>
      </c>
      <c r="H6" s="12">
        <f>'Raw Data'!AC13</f>
        <v>4.4971797347000004</v>
      </c>
      <c r="J6" s="15">
        <v>8</v>
      </c>
      <c r="K6" s="14" t="s">
        <v>85</v>
      </c>
      <c r="L6" s="28"/>
      <c r="M6"/>
      <c r="N6" s="26"/>
      <c r="S6" s="6"/>
      <c r="T6" s="6"/>
      <c r="U6" s="6"/>
      <c r="AA6"/>
      <c r="AB6"/>
      <c r="AC6"/>
      <c r="AD6"/>
      <c r="AE6"/>
    </row>
    <row r="7" spans="1:34" x14ac:dyDescent="0.3">
      <c r="A7">
        <v>5</v>
      </c>
      <c r="B7" s="26" t="s">
        <v>92</v>
      </c>
      <c r="C7" t="str">
        <f>IF('Raw Data'!BC12&lt;0,CONCATENATE("(",-1*'Raw Data'!BC12,")"),'Raw Data'!BC12)</f>
        <v>(1,2,3)</v>
      </c>
      <c r="D7"/>
      <c r="E7" s="26" t="str">
        <f t="shared" si="0"/>
        <v>Northern Health Region (1,2,3)</v>
      </c>
      <c r="F7" s="12">
        <f>'Raw Data'!E12</f>
        <v>9.3675701886000002</v>
      </c>
      <c r="G7" s="12">
        <f>'Raw Data'!Q12</f>
        <v>7.8542645702999998</v>
      </c>
      <c r="H7" s="12">
        <f>'Raw Data'!AC12</f>
        <v>7.3138428957999997</v>
      </c>
      <c r="J7" s="15">
        <v>9</v>
      </c>
      <c r="K7" s="43" t="s">
        <v>86</v>
      </c>
      <c r="L7" s="28"/>
      <c r="M7"/>
      <c r="N7" s="26"/>
      <c r="S7" s="6"/>
      <c r="T7" s="6"/>
      <c r="U7" s="6"/>
      <c r="AA7"/>
      <c r="AB7"/>
      <c r="AC7"/>
      <c r="AD7"/>
      <c r="AE7"/>
    </row>
    <row r="8" spans="1:34" x14ac:dyDescent="0.3">
      <c r="A8">
        <v>4</v>
      </c>
      <c r="B8" s="26" t="s">
        <v>94</v>
      </c>
      <c r="C8" t="str">
        <f>IF('Raw Data'!BC11&lt;0,CONCATENATE("(",-1*'Raw Data'!BC11,")"),'Raw Data'!BC11)</f>
        <v xml:space="preserve"> </v>
      </c>
      <c r="D8"/>
      <c r="E8" s="26" t="str">
        <f t="shared" si="0"/>
        <v xml:space="preserve">Prairie Mountain Health  </v>
      </c>
      <c r="F8" s="12">
        <f>'Raw Data'!E11</f>
        <v>6.2691604183000003</v>
      </c>
      <c r="G8" s="12">
        <f>'Raw Data'!Q11</f>
        <v>5.0373398998000001</v>
      </c>
      <c r="H8" s="12">
        <f>'Raw Data'!AC11</f>
        <v>4.5452355509000002</v>
      </c>
      <c r="J8" s="15">
        <v>10</v>
      </c>
      <c r="K8" s="43" t="s">
        <v>88</v>
      </c>
      <c r="L8" s="28"/>
      <c r="M8"/>
      <c r="N8" s="26"/>
      <c r="S8" s="6"/>
      <c r="T8" s="6"/>
      <c r="U8" s="6"/>
      <c r="AA8"/>
      <c r="AB8"/>
      <c r="AC8"/>
      <c r="AD8"/>
      <c r="AE8"/>
    </row>
    <row r="9" spans="1:34" x14ac:dyDescent="0.3">
      <c r="A9">
        <v>3</v>
      </c>
      <c r="B9" s="26" t="s">
        <v>93</v>
      </c>
      <c r="C9" t="str">
        <f>IF('Raw Data'!BC10&lt;0,CONCATENATE("(",-1*'Raw Data'!BC10,")"),'Raw Data'!BC10)</f>
        <v xml:space="preserve"> </v>
      </c>
      <c r="D9"/>
      <c r="E9" s="26" t="str">
        <f t="shared" si="0"/>
        <v xml:space="preserve">Interlake-Eastern RHA  </v>
      </c>
      <c r="F9" s="12">
        <f>'Raw Data'!E10</f>
        <v>6.6396535238999999</v>
      </c>
      <c r="G9" s="12">
        <f>'Raw Data'!Q10</f>
        <v>4.5627392507</v>
      </c>
      <c r="H9" s="12">
        <f>'Raw Data'!AC10</f>
        <v>4.6333776714999999</v>
      </c>
      <c r="J9" s="15">
        <v>11</v>
      </c>
      <c r="K9" s="43" t="s">
        <v>87</v>
      </c>
      <c r="L9" s="28"/>
      <c r="M9"/>
      <c r="N9" s="26"/>
      <c r="S9" s="6"/>
      <c r="T9" s="6"/>
      <c r="U9" s="6"/>
      <c r="AA9"/>
      <c r="AB9"/>
      <c r="AC9"/>
      <c r="AD9"/>
      <c r="AE9"/>
    </row>
    <row r="10" spans="1:34" x14ac:dyDescent="0.3">
      <c r="A10">
        <v>2</v>
      </c>
      <c r="B10" s="26" t="s">
        <v>95</v>
      </c>
      <c r="C10" t="str">
        <f>IF('Raw Data'!BC9&lt;0,CONCATENATE("(",-1*'Raw Data'!BC9,")"),'Raw Data'!BC9)</f>
        <v>(a)</v>
      </c>
      <c r="D10"/>
      <c r="E10" s="26" t="str">
        <f t="shared" si="0"/>
        <v>Winnipeg RHA (a)</v>
      </c>
      <c r="F10" s="12">
        <f>'Raw Data'!E9</f>
        <v>5.5702142837000004</v>
      </c>
      <c r="G10" s="12">
        <f>'Raw Data'!Q9</f>
        <v>4.3331971520000003</v>
      </c>
      <c r="H10" s="12">
        <f>'Raw Data'!AC9</f>
        <v>3.8734067312999998</v>
      </c>
      <c r="J10" s="15">
        <v>12</v>
      </c>
      <c r="K10" s="43" t="s">
        <v>89</v>
      </c>
      <c r="L10" s="28"/>
      <c r="M10"/>
      <c r="N10" s="26"/>
      <c r="S10" s="6"/>
      <c r="T10" s="6"/>
      <c r="U10" s="6"/>
      <c r="AA10"/>
      <c r="AB10"/>
      <c r="AC10"/>
      <c r="AD10"/>
      <c r="AE10"/>
    </row>
    <row r="11" spans="1:34" x14ac:dyDescent="0.3">
      <c r="A11">
        <v>1</v>
      </c>
      <c r="B11" s="26" t="s">
        <v>96</v>
      </c>
      <c r="C11" t="str">
        <f>IF('Raw Data'!BC8&lt;0,CONCATENATE("(",-1*'Raw Data'!BC8,")"),'Raw Data'!BC8)</f>
        <v xml:space="preserve"> </v>
      </c>
      <c r="D11"/>
      <c r="E11" s="26" t="str">
        <f t="shared" si="0"/>
        <v xml:space="preserve">Southern Health-Santé Sud  </v>
      </c>
      <c r="F11" s="12">
        <f>'Raw Data'!E8</f>
        <v>5.4377030056000004</v>
      </c>
      <c r="G11" s="12">
        <f>'Raw Data'!Q8</f>
        <v>3.9437168764999999</v>
      </c>
      <c r="H11" s="12">
        <f>'Raw Data'!AC8</f>
        <v>4.5641325081000002</v>
      </c>
      <c r="J11" s="15">
        <v>13</v>
      </c>
      <c r="K11" s="14" t="s">
        <v>50</v>
      </c>
      <c r="L11" s="28"/>
      <c r="M11"/>
      <c r="N11" s="26"/>
      <c r="S11" s="6"/>
      <c r="T11" s="6"/>
      <c r="U11" s="6"/>
      <c r="AA11"/>
      <c r="AB11"/>
      <c r="AC11"/>
      <c r="AD11"/>
      <c r="AE11"/>
    </row>
    <row r="12" spans="1:34" x14ac:dyDescent="0.3">
      <c r="O12" s="28"/>
      <c r="AD12"/>
      <c r="AE12"/>
    </row>
    <row r="13" spans="1:34" x14ac:dyDescent="0.3">
      <c r="O13" s="28"/>
      <c r="AD13"/>
      <c r="AE13"/>
    </row>
    <row r="14" spans="1:34" x14ac:dyDescent="0.3">
      <c r="N14" s="6"/>
      <c r="O14" s="28"/>
    </row>
    <row r="15" spans="1:34" x14ac:dyDescent="0.3">
      <c r="B15"/>
      <c r="D15"/>
      <c r="E15" s="8" t="str">
        <f>'Raw Inc Data'!A4</f>
        <v>Crude and Age &amp; Sex Adjusted Average Annual Infant Mortality Rates by Income Quintile, born 2007-2011, 2012-2016 &amp; 2017-2021(ref), per 1000 live births (death in first 364 days)</v>
      </c>
      <c r="F15"/>
      <c r="G15"/>
      <c r="H15"/>
      <c r="I15"/>
      <c r="J15" s="6"/>
      <c r="K15" s="6"/>
      <c r="L15" s="6"/>
      <c r="M15" s="6"/>
      <c r="N15" s="6"/>
      <c r="O15" s="6"/>
      <c r="P15" s="6"/>
      <c r="Q15" s="6"/>
      <c r="R15" s="28"/>
      <c r="V15"/>
      <c r="W15"/>
      <c r="X15"/>
      <c r="AF15" s="6"/>
      <c r="AG15" s="6"/>
      <c r="AH15" s="6"/>
    </row>
    <row r="16" spans="1:34" x14ac:dyDescent="0.3">
      <c r="B16"/>
      <c r="D16"/>
      <c r="E16" s="8"/>
      <c r="F16"/>
      <c r="G16"/>
      <c r="H16"/>
      <c r="I16"/>
      <c r="J16" s="6"/>
      <c r="K16" s="6"/>
      <c r="L16" s="6"/>
      <c r="M16" s="6"/>
      <c r="N16" s="6"/>
      <c r="O16" s="6"/>
      <c r="P16" s="6"/>
      <c r="Q16" s="6"/>
      <c r="R16" s="28"/>
      <c r="V16"/>
      <c r="W16"/>
      <c r="X16"/>
      <c r="AF16" s="6"/>
      <c r="AG16" s="6"/>
      <c r="AH16" s="6"/>
    </row>
    <row r="17" spans="1:34" x14ac:dyDescent="0.3">
      <c r="B17"/>
      <c r="D17"/>
      <c r="E17" s="8" t="str">
        <f>'Raw Inc Data'!A6</f>
        <v xml:space="preserve">date:     March 12, 2025 </v>
      </c>
      <c r="F17"/>
      <c r="G17"/>
      <c r="H17"/>
      <c r="I17"/>
      <c r="J17" s="6"/>
      <c r="K17" s="6"/>
      <c r="L17" s="6"/>
      <c r="M17" s="6"/>
      <c r="N17" s="6" t="s">
        <v>227</v>
      </c>
      <c r="O17" s="6" t="s">
        <v>228</v>
      </c>
      <c r="P17" s="6" t="s">
        <v>229</v>
      </c>
      <c r="R17" s="28"/>
      <c r="V17"/>
      <c r="W17"/>
      <c r="X17"/>
      <c r="AF17" s="6"/>
      <c r="AG17" s="6"/>
      <c r="AH17" s="6"/>
    </row>
    <row r="18" spans="1:34" x14ac:dyDescent="0.3">
      <c r="B18"/>
      <c r="D18"/>
      <c r="E18"/>
      <c r="F18" s="6" t="s">
        <v>202</v>
      </c>
      <c r="G18" s="6" t="s">
        <v>203</v>
      </c>
      <c r="H18" s="6" t="s">
        <v>204</v>
      </c>
      <c r="I18"/>
      <c r="J18" s="6"/>
      <c r="K18" s="6"/>
      <c r="L18" s="6"/>
      <c r="M18" s="6"/>
      <c r="N18" s="36" t="s">
        <v>226</v>
      </c>
      <c r="O18" s="6"/>
      <c r="Q18" s="3"/>
      <c r="R18" s="28"/>
      <c r="V18"/>
      <c r="W18"/>
      <c r="X18"/>
      <c r="AF18" s="6"/>
      <c r="AG18" s="6"/>
      <c r="AH18" s="6"/>
    </row>
    <row r="19" spans="1:34" x14ac:dyDescent="0.3">
      <c r="B19" s="3" t="s">
        <v>30</v>
      </c>
      <c r="C19" s="3" t="s">
        <v>219</v>
      </c>
      <c r="D19" s="25" t="s">
        <v>200</v>
      </c>
      <c r="E19" s="2" t="s">
        <v>201</v>
      </c>
      <c r="F19" s="7" t="s">
        <v>231</v>
      </c>
      <c r="G19" s="7" t="s">
        <v>232</v>
      </c>
      <c r="H19" s="7" t="s">
        <v>233</v>
      </c>
      <c r="I19" s="7"/>
      <c r="J19" s="15" t="s">
        <v>165</v>
      </c>
      <c r="K19" s="43"/>
      <c r="L19" s="7"/>
      <c r="M19" s="12"/>
      <c r="N19" s="7" t="s">
        <v>110</v>
      </c>
      <c r="O19" s="7" t="s">
        <v>111</v>
      </c>
      <c r="P19" s="7" t="s">
        <v>112</v>
      </c>
    </row>
    <row r="20" spans="1:34" ht="27" x14ac:dyDescent="0.3">
      <c r="A20" t="s">
        <v>28</v>
      </c>
      <c r="B20" s="39" t="s">
        <v>220</v>
      </c>
      <c r="C20" s="26" t="str">
        <f>IF(OR('Raw Inc Data'!BS9="s",'Raw Inc Data'!BT9="s",'Raw Inc Data'!BU9="s")," (s)","")</f>
        <v/>
      </c>
      <c r="D20" t="s">
        <v>28</v>
      </c>
      <c r="E20" s="39" t="str">
        <f>CONCATENATE(B20,C20)</f>
        <v>R1
(Lowest)</v>
      </c>
      <c r="F20" s="12">
        <f>'Raw Inc Data'!D9</f>
        <v>9.0291766805000009</v>
      </c>
      <c r="G20" s="12">
        <f>'Raw Inc Data'!U9</f>
        <v>8.1805904212999998</v>
      </c>
      <c r="H20" s="12">
        <f>'Raw Inc Data'!AL9</f>
        <v>7.2856962377999999</v>
      </c>
      <c r="I20" s="17"/>
      <c r="J20" s="34">
        <v>9</v>
      </c>
      <c r="K20" s="35" t="s">
        <v>39</v>
      </c>
      <c r="L20" s="17"/>
      <c r="M20" s="12"/>
      <c r="N20" s="12" t="str">
        <f>'Raw Inc Data'!BS9</f>
        <v xml:space="preserve"> </v>
      </c>
      <c r="O20" s="12" t="str">
        <f>'Raw Inc Data'!BU9</f>
        <v xml:space="preserve"> </v>
      </c>
      <c r="P20" s="12" t="str">
        <f>'Raw Inc Data'!BT9</f>
        <v xml:space="preserve"> </v>
      </c>
    </row>
    <row r="21" spans="1:34" x14ac:dyDescent="0.3">
      <c r="B21" s="26" t="s">
        <v>31</v>
      </c>
      <c r="C21" s="26" t="str">
        <f>IF(OR('Raw Inc Data'!BS10="s",'Raw Inc Data'!BT10="s",'Raw Inc Data'!BU10="s")," (s)","")</f>
        <v/>
      </c>
      <c r="D21"/>
      <c r="E21" s="39" t="str">
        <f t="shared" ref="E21:E29" si="1">CONCATENATE(B21,C21)</f>
        <v>R2</v>
      </c>
      <c r="F21" s="12">
        <f>'Raw Inc Data'!D10</f>
        <v>7.8726506616999998</v>
      </c>
      <c r="G21" s="12">
        <f>'Raw Inc Data'!U10</f>
        <v>4.2013324482999996</v>
      </c>
      <c r="H21" s="12">
        <f>'Raw Inc Data'!AL10</f>
        <v>5.2826079008000004</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6" t="s">
        <v>32</v>
      </c>
      <c r="C22" s="26" t="str">
        <f>IF(OR('Raw Inc Data'!BS11="s",'Raw Inc Data'!BT11="s",'Raw Inc Data'!BU11="s")," (s)","")</f>
        <v/>
      </c>
      <c r="D22"/>
      <c r="E22" s="39" t="str">
        <f t="shared" si="1"/>
        <v>R3</v>
      </c>
      <c r="F22" s="12">
        <f>'Raw Inc Data'!D11</f>
        <v>5.6269481789000002</v>
      </c>
      <c r="G22" s="12">
        <f>'Raw Inc Data'!U11</f>
        <v>3.8285646358999998</v>
      </c>
      <c r="H22" s="12">
        <f>'Raw Inc Data'!AL11</f>
        <v>4.4484778502999998</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6" t="s">
        <v>33</v>
      </c>
      <c r="C23" s="26" t="str">
        <f>IF(OR('Raw Inc Data'!BS12="s",'Raw Inc Data'!BT12="s",'Raw Inc Data'!BU12="s")," (s)","")</f>
        <v/>
      </c>
      <c r="D23"/>
      <c r="E23" s="39" t="str">
        <f t="shared" si="1"/>
        <v>R4</v>
      </c>
      <c r="F23" s="12">
        <f>'Raw Inc Data'!D12</f>
        <v>7.6049131775000003</v>
      </c>
      <c r="G23" s="12">
        <f>'Raw Inc Data'!U12</f>
        <v>4.3021244956000002</v>
      </c>
      <c r="H23" s="12">
        <f>'Raw Inc Data'!AL12</f>
        <v>4.2861962623999998</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39" t="s">
        <v>221</v>
      </c>
      <c r="C24" s="26" t="str">
        <f>IF(OR('Raw Inc Data'!BS13="s",'Raw Inc Data'!BT13="s",'Raw Inc Data'!BU13="s")," (s)","")</f>
        <v/>
      </c>
      <c r="D24"/>
      <c r="E24" s="39" t="str">
        <f t="shared" si="1"/>
        <v>Rural R5
(Highest)</v>
      </c>
      <c r="F24" s="12">
        <f>'Raw Inc Data'!D13</f>
        <v>4.4133455374999997</v>
      </c>
      <c r="G24" s="12">
        <f>'Raw Inc Data'!U13</f>
        <v>4.0942044962999997</v>
      </c>
      <c r="H24" s="12">
        <f>'Raw Inc Data'!AL13</f>
        <v>4.7137836454000004</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39" t="s">
        <v>222</v>
      </c>
      <c r="C25" s="26" t="str">
        <f>IF(OR('Raw Inc Data'!BS14="s",'Raw Inc Data'!BT14="s",'Raw Inc Data'!BU14="s")," (s)","")</f>
        <v/>
      </c>
      <c r="D25" t="s">
        <v>28</v>
      </c>
      <c r="E25" s="39" t="str">
        <f t="shared" si="1"/>
        <v>U1
(Lowest)</v>
      </c>
      <c r="F25" s="12">
        <f>'Raw Inc Data'!D14</f>
        <v>6.7266897046</v>
      </c>
      <c r="G25" s="12">
        <f>'Raw Inc Data'!U14</f>
        <v>5.8395007417000002</v>
      </c>
      <c r="H25" s="12">
        <f>'Raw Inc Data'!AL14</f>
        <v>5.0849557074999998</v>
      </c>
      <c r="I25" s="17"/>
      <c r="J25" s="44">
        <v>14</v>
      </c>
      <c r="K25" s="43" t="s">
        <v>42</v>
      </c>
      <c r="L25" s="17"/>
      <c r="M25" s="12"/>
      <c r="N25" s="12" t="str">
        <f>'Raw Inc Data'!BS14</f>
        <v xml:space="preserve"> </v>
      </c>
      <c r="O25" s="12" t="str">
        <f>'Raw Inc Data'!BU14</f>
        <v xml:space="preserve"> </v>
      </c>
      <c r="P25" s="12" t="str">
        <f>'Raw Inc Data'!BT14</f>
        <v xml:space="preserve"> </v>
      </c>
    </row>
    <row r="26" spans="1:34" x14ac:dyDescent="0.3">
      <c r="B26" s="26" t="s">
        <v>34</v>
      </c>
      <c r="C26" s="26" t="str">
        <f>IF(OR('Raw Inc Data'!BS15="s",'Raw Inc Data'!BT15="s",'Raw Inc Data'!BU15="s")," (s)","")</f>
        <v/>
      </c>
      <c r="D26"/>
      <c r="E26" s="39" t="str">
        <f t="shared" si="1"/>
        <v>U2</v>
      </c>
      <c r="F26" s="12">
        <f>'Raw Inc Data'!D15</f>
        <v>4.5473921115999998</v>
      </c>
      <c r="G26" s="12">
        <f>'Raw Inc Data'!U15</f>
        <v>5.4432611205999999</v>
      </c>
      <c r="H26" s="12">
        <f>'Raw Inc Data'!AL15</f>
        <v>4.1740987374999996</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6" t="s">
        <v>35</v>
      </c>
      <c r="C27" s="26" t="str">
        <f>IF(OR('Raw Inc Data'!BS16="s",'Raw Inc Data'!BT16="s",'Raw Inc Data'!BU16="s")," (s)","")</f>
        <v/>
      </c>
      <c r="D27"/>
      <c r="E27" s="39" t="str">
        <f t="shared" si="1"/>
        <v>U3</v>
      </c>
      <c r="F27" s="12">
        <f>'Raw Inc Data'!D16</f>
        <v>5.2014405207000003</v>
      </c>
      <c r="G27" s="12">
        <f>'Raw Inc Data'!U16</f>
        <v>3.8936313854</v>
      </c>
      <c r="H27" s="12">
        <f>'Raw Inc Data'!AL16</f>
        <v>4.2368028758999996</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6" t="s">
        <v>36</v>
      </c>
      <c r="C28" s="26" t="str">
        <f>IF(OR('Raw Inc Data'!BS17="s",'Raw Inc Data'!BT17="s",'Raw Inc Data'!BU17="s")," (s)","")</f>
        <v/>
      </c>
      <c r="D28"/>
      <c r="E28" s="39" t="str">
        <f t="shared" si="1"/>
        <v>U4</v>
      </c>
      <c r="F28" s="12">
        <f>'Raw Inc Data'!D17</f>
        <v>5.7793304901999996</v>
      </c>
      <c r="G28" s="12">
        <f>'Raw Inc Data'!U17</f>
        <v>3.0312983420999999</v>
      </c>
      <c r="H28" s="12">
        <f>'Raw Inc Data'!AL17</f>
        <v>2.8885487789000002</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39" t="s">
        <v>223</v>
      </c>
      <c r="C29" s="26" t="str">
        <f>IF(OR('Raw Inc Data'!BS18="s",'Raw Inc Data'!BT18="s",'Raw Inc Data'!BU18="s")," (s)","")</f>
        <v/>
      </c>
      <c r="D29"/>
      <c r="E29" s="39" t="str">
        <f t="shared" si="1"/>
        <v>Urban U5
(Highest)</v>
      </c>
      <c r="F29" s="12">
        <f>'Raw Inc Data'!D18</f>
        <v>4.1879144052999999</v>
      </c>
      <c r="G29" s="12">
        <f>'Raw Inc Data'!U18</f>
        <v>2.9021690251000001</v>
      </c>
      <c r="H29" s="12">
        <f>'Raw Inc Data'!AL18</f>
        <v>1.8646927317999999</v>
      </c>
      <c r="I29" s="17"/>
      <c r="J29" s="3">
        <v>18</v>
      </c>
      <c r="K29" t="s">
        <v>44</v>
      </c>
      <c r="L29" s="17"/>
      <c r="M29" s="29"/>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29"/>
      <c r="Q30" s="29"/>
      <c r="R30" s="28"/>
      <c r="V30"/>
      <c r="W30"/>
      <c r="X30"/>
      <c r="AF30" s="6"/>
      <c r="AG30" s="6"/>
      <c r="AH30" s="6"/>
    </row>
    <row r="31" spans="1:34" x14ac:dyDescent="0.3">
      <c r="B31"/>
      <c r="D31"/>
      <c r="E31" s="49" t="s">
        <v>143</v>
      </c>
      <c r="F31" s="19"/>
      <c r="G31" s="19"/>
      <c r="H31" s="19"/>
      <c r="I31" s="19"/>
      <c r="J31" s="29"/>
      <c r="K31" s="29"/>
      <c r="L31" s="29"/>
      <c r="M31" s="29"/>
      <c r="N31" s="29"/>
      <c r="O31" s="29"/>
      <c r="P31" s="29"/>
      <c r="R31" s="28"/>
      <c r="V31"/>
      <c r="W31"/>
      <c r="X31"/>
      <c r="AF31" s="6"/>
      <c r="AG31" s="6"/>
      <c r="AH31" s="6"/>
    </row>
    <row r="32" spans="1:34" x14ac:dyDescent="0.3">
      <c r="B32"/>
      <c r="D32"/>
      <c r="E32" s="29"/>
      <c r="F32" s="29"/>
      <c r="G32" s="29"/>
      <c r="H32"/>
      <c r="I32"/>
      <c r="J32" s="6"/>
      <c r="K32" s="6"/>
      <c r="L32" s="6"/>
      <c r="M32" s="29"/>
      <c r="N32" s="29"/>
      <c r="O32" s="29"/>
      <c r="R32" s="28"/>
      <c r="V32"/>
      <c r="W32"/>
      <c r="X32"/>
      <c r="AF32" s="6"/>
      <c r="AG32" s="6"/>
      <c r="AH32" s="6"/>
    </row>
    <row r="33" spans="2:34" x14ac:dyDescent="0.3">
      <c r="B33"/>
      <c r="D33"/>
      <c r="E33" s="29"/>
      <c r="F33" s="29" t="s">
        <v>206</v>
      </c>
      <c r="G33" s="29" t="s">
        <v>207</v>
      </c>
      <c r="H33" t="s">
        <v>208</v>
      </c>
      <c r="I33"/>
      <c r="J33" s="36" t="s">
        <v>205</v>
      </c>
      <c r="K33" s="6"/>
      <c r="L33" s="30"/>
      <c r="M33" s="29"/>
      <c r="N33" s="29"/>
      <c r="O33" s="29"/>
      <c r="R33" s="28"/>
      <c r="V33"/>
      <c r="W33"/>
      <c r="X33"/>
      <c r="AF33" s="6"/>
      <c r="AG33" s="6"/>
      <c r="AH33" s="6"/>
    </row>
    <row r="34" spans="2:34" x14ac:dyDescent="0.3">
      <c r="B34"/>
      <c r="D34"/>
      <c r="E34" s="22" t="s">
        <v>169</v>
      </c>
      <c r="F34" s="23" t="str">
        <f>IF('Raw Inc Data'!BN9="r","*","")</f>
        <v>*</v>
      </c>
      <c r="G34" s="23" t="str">
        <f>IF('Raw Inc Data'!BO9="r","*","")</f>
        <v>*</v>
      </c>
      <c r="H34" s="23" t="str">
        <f>IF('Raw Inc Data'!BP9="r","*","")</f>
        <v>*</v>
      </c>
      <c r="I34" s="21"/>
      <c r="J34" s="37" t="s">
        <v>169</v>
      </c>
      <c r="K34" s="37" t="s">
        <v>209</v>
      </c>
      <c r="L34" s="37" t="s">
        <v>211</v>
      </c>
      <c r="M34" s="37" t="s">
        <v>212</v>
      </c>
      <c r="N34"/>
      <c r="O34" s="28"/>
    </row>
    <row r="35" spans="2:34" x14ac:dyDescent="0.3">
      <c r="B35"/>
      <c r="D35"/>
      <c r="E35" s="22" t="s">
        <v>168</v>
      </c>
      <c r="F35" s="23" t="str">
        <f>IF('Raw Inc Data'!BN14="u","*","")</f>
        <v/>
      </c>
      <c r="G35" s="23" t="str">
        <f>IF('Raw Inc Data'!BO14="u","*","")</f>
        <v>*</v>
      </c>
      <c r="H35" s="23" t="str">
        <f>IF('Raw Inc Data'!BP14="u","*","")</f>
        <v>*</v>
      </c>
      <c r="I35" s="31"/>
      <c r="J35" s="37" t="s">
        <v>168</v>
      </c>
      <c r="K35" s="37" t="s">
        <v>210</v>
      </c>
      <c r="L35" s="37" t="s">
        <v>214</v>
      </c>
      <c r="M35" s="37" t="s">
        <v>213</v>
      </c>
      <c r="N35"/>
      <c r="O35" s="28"/>
    </row>
    <row r="36" spans="2:34" x14ac:dyDescent="0.3">
      <c r="B36"/>
      <c r="D36"/>
      <c r="E36" s="32" t="s">
        <v>171</v>
      </c>
      <c r="F36" s="33"/>
      <c r="G36" s="23" t="str">
        <f>IF('Raw Inc Data'!BQ9="a"," (a)","")</f>
        <v/>
      </c>
      <c r="H36" s="23" t="str">
        <f>IF('Raw Inc Data'!BR9="b"," (b)","")</f>
        <v/>
      </c>
      <c r="I36" s="21"/>
      <c r="J36" s="37" t="s">
        <v>171</v>
      </c>
      <c r="K36" s="37"/>
      <c r="L36" s="37" t="s">
        <v>215</v>
      </c>
      <c r="M36" s="37" t="s">
        <v>216</v>
      </c>
      <c r="N36" s="6"/>
      <c r="O36" s="28"/>
    </row>
    <row r="37" spans="2:34" x14ac:dyDescent="0.3">
      <c r="B37"/>
      <c r="D37"/>
      <c r="E37" s="32" t="s">
        <v>170</v>
      </c>
      <c r="F37" s="33"/>
      <c r="G37" s="23" t="str">
        <f>IF('Raw Inc Data'!BQ14="a"," (a)","")</f>
        <v/>
      </c>
      <c r="H37" s="23" t="str">
        <f>IF('Raw Inc Data'!BR14="b"," (b)","")</f>
        <v/>
      </c>
      <c r="I37" s="21"/>
      <c r="J37" s="38" t="s">
        <v>170</v>
      </c>
      <c r="K37" s="37"/>
      <c r="L37" s="37" t="s">
        <v>217</v>
      </c>
      <c r="M37" s="23" t="s">
        <v>218</v>
      </c>
      <c r="N37" s="6"/>
      <c r="O37" s="28"/>
    </row>
    <row r="38" spans="2:34" x14ac:dyDescent="0.3">
      <c r="B38"/>
      <c r="D38"/>
      <c r="E38" s="22" t="s">
        <v>198</v>
      </c>
      <c r="F38" s="24" t="str">
        <f>CONCATENATE(F$19,F34)</f>
        <v>2008-2012*</v>
      </c>
      <c r="G38" s="24" t="str">
        <f>CONCATENATE(G$19,G34,G36)</f>
        <v>2013-2017*</v>
      </c>
      <c r="H38" s="24" t="str">
        <f>CONCATENATE(H$19,H34,H36)</f>
        <v>2018-2022*</v>
      </c>
      <c r="I38" s="6"/>
      <c r="J38" s="37"/>
      <c r="K38" s="37"/>
      <c r="L38" s="37"/>
      <c r="M38" s="23"/>
      <c r="N38" s="6"/>
      <c r="O38" s="28"/>
    </row>
    <row r="39" spans="2:34" x14ac:dyDescent="0.3">
      <c r="B39"/>
      <c r="D39"/>
      <c r="E39" s="22" t="s">
        <v>199</v>
      </c>
      <c r="F39" s="24" t="str">
        <f>CONCATENATE(F$19,F35)</f>
        <v>2008-2012</v>
      </c>
      <c r="G39" s="24" t="str">
        <f>CONCATENATE(G$19,G35,G37)</f>
        <v>2013-2017*</v>
      </c>
      <c r="H39" s="24" t="str">
        <f>CONCATENATE(H$19,H35,H37)</f>
        <v>2018-2022*</v>
      </c>
      <c r="I39" s="6"/>
      <c r="J39" s="23"/>
      <c r="K39" s="23"/>
      <c r="L39" s="23"/>
      <c r="M39" s="23"/>
      <c r="N39" s="6"/>
      <c r="O39" s="28"/>
    </row>
    <row r="40" spans="2:34" x14ac:dyDescent="0.3">
      <c r="B40"/>
      <c r="D40"/>
      <c r="J40" s="6"/>
      <c r="K40" s="6"/>
      <c r="L40" s="6"/>
      <c r="M40" s="6"/>
      <c r="N40" s="6"/>
      <c r="O40" s="28"/>
    </row>
    <row r="41" spans="2:34" x14ac:dyDescent="0.3">
      <c r="B41" s="47" t="s">
        <v>230</v>
      </c>
      <c r="C41" s="47"/>
      <c r="D41" s="48"/>
      <c r="E41" s="48"/>
      <c r="F41" s="48"/>
      <c r="G41" s="48"/>
      <c r="H41" s="48"/>
      <c r="I41" s="48"/>
      <c r="J41" s="48"/>
      <c r="K41" s="48"/>
      <c r="L41" s="48"/>
      <c r="M41" s="48"/>
      <c r="N41" s="48"/>
      <c r="O41" s="48"/>
      <c r="P41" s="48"/>
      <c r="Q41" s="48"/>
      <c r="R41" s="5"/>
      <c r="U41" s="6"/>
      <c r="AE41"/>
    </row>
    <row r="42" spans="2:34" x14ac:dyDescent="0.3">
      <c r="L42" s="87"/>
      <c r="M42" s="43"/>
      <c r="N42"/>
      <c r="U42" s="6"/>
      <c r="AE42"/>
    </row>
    <row r="43" spans="2:34" x14ac:dyDescent="0.3">
      <c r="L43" s="87"/>
      <c r="M43" s="43"/>
      <c r="N43"/>
      <c r="U43" s="6"/>
      <c r="AE43"/>
    </row>
    <row r="44" spans="2:34" x14ac:dyDescent="0.3">
      <c r="L44" s="87"/>
      <c r="M44" s="43"/>
      <c r="N44"/>
      <c r="U44" s="6"/>
      <c r="AE44"/>
    </row>
    <row r="45" spans="2:34" x14ac:dyDescent="0.3">
      <c r="L45" s="87"/>
      <c r="M45" s="43"/>
      <c r="N45"/>
      <c r="U45" s="6"/>
      <c r="AE45"/>
    </row>
    <row r="46" spans="2:34" x14ac:dyDescent="0.3">
      <c r="L46" s="87"/>
      <c r="M46" s="43"/>
      <c r="N46"/>
      <c r="U46" s="6"/>
      <c r="AE46"/>
    </row>
    <row r="47" spans="2:34" x14ac:dyDescent="0.3">
      <c r="L47" s="87"/>
      <c r="M47" s="43"/>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11</vt:i4>
      </vt:variant>
      <vt:variant>
        <vt:lpstr>Charts</vt:lpstr>
      </vt:variant>
      <vt:variant>
        <vt:i4>3</vt:i4>
      </vt:variant>
      <vt:variant>
        <vt:lpstr>Named Ranges</vt:lpstr>
      </vt:variant>
      <vt:variant>
        <vt:i4>22</vt:i4>
      </vt:variant>
    </vt:vector>
  </HeadingPairs>
  <TitlesOfParts>
    <vt:vector size="36" baseType="lpstr">
      <vt:lpstr>Table_RHAs</vt:lpstr>
      <vt:lpstr>Table_WpgCA</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RHA-Chapter9-Infant-Mortality-Rates</dc:title>
  <dc:creator>rodm</dc:creator>
  <cp:lastModifiedBy>Lindsey Dahl</cp:lastModifiedBy>
  <cp:lastPrinted>2024-06-05T19:11:10Z</cp:lastPrinted>
  <dcterms:created xsi:type="dcterms:W3CDTF">2012-06-19T01:21:24Z</dcterms:created>
  <dcterms:modified xsi:type="dcterms:W3CDTF">2025-12-04T22:23:57Z</dcterms:modified>
</cp:coreProperties>
</file>